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ilisateur\Desktop\"/>
    </mc:Choice>
  </mc:AlternateContent>
  <xr:revisionPtr revIDLastSave="0" documentId="13_ncr:1_{B260C76E-CF6E-4409-A385-BC62F9166C22}" xr6:coauthVersionLast="47" xr6:coauthVersionMax="47" xr10:uidLastSave="{00000000-0000-0000-0000-000000000000}"/>
  <workbookProtection workbookAlgorithmName="SHA-512" workbookHashValue="jXagzuqSw47ER5SnD8wd/lKYE6wqcu3WHv7+/0BTl+vidqt27zLANMOhOIf++EefTeZznYSGBvLkUCTsounG3A==" workbookSaltValue="BTf2VfSyHsZtt2gOP5SeeA==" workbookSpinCount="100000" lockStructure="1"/>
  <bookViews>
    <workbookView xWindow="-120" yWindow="-120" windowWidth="20640" windowHeight="11040" xr2:uid="{00000000-000D-0000-FFFF-FFFF00000000}"/>
  </bookViews>
  <sheets>
    <sheet name="Debitoor Invoice Template" sheetId="1" r:id="rId1"/>
  </sheets>
  <definedNames>
    <definedName name="QTEBOUT">'Debitoor Invoice Template'!$H$32</definedName>
    <definedName name="TEST">'Debitoor Invoice Template'!$N$32</definedName>
    <definedName name="_xlnm.Print_Area" localSheetId="0">'Debitoor Invoice Template'!$A$1:$L$56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2" i="1" l="1"/>
  <c r="J60" i="1" s="1" a="1"/>
  <c r="J60" i="1" s="1"/>
  <c r="J61" i="1" s="1"/>
  <c r="L36" i="1" s="1"/>
  <c r="L30" i="1"/>
  <c r="L27" i="1"/>
  <c r="L28" i="1"/>
  <c r="L29" i="1"/>
  <c r="L26" i="1"/>
  <c r="L24" i="1"/>
  <c r="L19" i="1"/>
  <c r="I19" i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L22" i="1"/>
  <c r="L21" i="1"/>
  <c r="L23" i="1"/>
  <c r="L20" i="1"/>
  <c r="L25" i="1"/>
  <c r="L10" i="1"/>
  <c r="L32" i="1" l="1"/>
  <c r="H38" i="1"/>
  <c r="J63" i="1" a="1"/>
  <c r="J63" i="1" s="1"/>
  <c r="K33" i="1" s="1"/>
  <c r="J62" i="1"/>
  <c r="K62" i="1" s="1"/>
  <c r="G33" i="1" s="1"/>
  <c r="L33" i="1" l="1"/>
  <c r="L37" i="1" s="1"/>
  <c r="L1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<sst xmlns="http://schemas.openxmlformats.org/spreadsheetml/2006/main" count="362" uniqueCount="154">
  <si>
    <t>Description</t>
  </si>
  <si>
    <t>Quantité</t>
  </si>
  <si>
    <t>Total TTC</t>
  </si>
  <si>
    <t>Total à payer en euros</t>
  </si>
  <si>
    <t>Client :</t>
  </si>
  <si>
    <t>Bouteilles</t>
  </si>
  <si>
    <t>Millésime</t>
  </si>
  <si>
    <t>Couleur</t>
  </si>
  <si>
    <t>Blanc</t>
  </si>
  <si>
    <t>Lirac, Cuvée "Luc Pélaquié"</t>
  </si>
  <si>
    <t>Côtes-du-Rhône-Villages Laudun</t>
  </si>
  <si>
    <t>Côtes-du-Rhône</t>
  </si>
  <si>
    <t>Instant Rosé</t>
  </si>
  <si>
    <t>Rosé</t>
  </si>
  <si>
    <t>Rouge</t>
  </si>
  <si>
    <t>Lirac</t>
  </si>
  <si>
    <t>Numéro de département :</t>
  </si>
  <si>
    <t>Total quantité</t>
  </si>
  <si>
    <t>de</t>
  </si>
  <si>
    <t>a</t>
  </si>
  <si>
    <t>Pays</t>
  </si>
  <si>
    <t>Dpt</t>
  </si>
  <si>
    <t>Destination</t>
  </si>
  <si>
    <t>Difficulte</t>
  </si>
  <si>
    <t>Poids reel</t>
  </si>
  <si>
    <t>(*)</t>
  </si>
  <si>
    <t>F</t>
  </si>
  <si>
    <t>A/1 - D/1</t>
  </si>
  <si>
    <t>FR</t>
  </si>
  <si>
    <t xml:space="preserve">Ain </t>
  </si>
  <si>
    <t>Oui</t>
  </si>
  <si>
    <t xml:space="preserve">Aisne </t>
  </si>
  <si>
    <t xml:space="preserve">Allier </t>
  </si>
  <si>
    <t xml:space="preserve">Alpes-de-Haute-Provence </t>
  </si>
  <si>
    <t xml:space="preserve">Hautes-Alpes </t>
  </si>
  <si>
    <t xml:space="preserve">Alpes-Maritimes </t>
  </si>
  <si>
    <t xml:space="preserve">Ardeche </t>
  </si>
  <si>
    <t xml:space="preserve">Ardennes </t>
  </si>
  <si>
    <t xml:space="preserve">Ariege </t>
  </si>
  <si>
    <t xml:space="preserve">Aube </t>
  </si>
  <si>
    <t xml:space="preserve">Aude </t>
  </si>
  <si>
    <t>Aveyron</t>
  </si>
  <si>
    <t>Bouches-du-Rhone</t>
  </si>
  <si>
    <t>Calvados</t>
  </si>
  <si>
    <t>Cantal</t>
  </si>
  <si>
    <t>Charente</t>
  </si>
  <si>
    <t>Charente-Maritime</t>
  </si>
  <si>
    <t>Cher</t>
  </si>
  <si>
    <t>Correze</t>
  </si>
  <si>
    <t>Corse</t>
  </si>
  <si>
    <t>Cote-d'Or</t>
  </si>
  <si>
    <t>Cotes d'Armor</t>
  </si>
  <si>
    <t>Creuse</t>
  </si>
  <si>
    <t>Dordogne</t>
  </si>
  <si>
    <t>Doubs</t>
  </si>
  <si>
    <t>Drome</t>
  </si>
  <si>
    <t>Eure</t>
  </si>
  <si>
    <t>Eure-et-Loir</t>
  </si>
  <si>
    <t>Finistere</t>
  </si>
  <si>
    <t>Gard</t>
  </si>
  <si>
    <t>Haute-Garonne</t>
  </si>
  <si>
    <t>Gers</t>
  </si>
  <si>
    <t>Gironde</t>
  </si>
  <si>
    <t>Herault</t>
  </si>
  <si>
    <t>Ille-et-Vilaine</t>
  </si>
  <si>
    <t>Indre</t>
  </si>
  <si>
    <t xml:space="preserve">Indre-et-Loire </t>
  </si>
  <si>
    <t>Isere</t>
  </si>
  <si>
    <t>Jura</t>
  </si>
  <si>
    <t>Landes</t>
  </si>
  <si>
    <t>Loir-et-Cher</t>
  </si>
  <si>
    <t>Loire</t>
  </si>
  <si>
    <t>Haute-Loire</t>
  </si>
  <si>
    <t>Loire-Atlantique</t>
  </si>
  <si>
    <t>Loiret</t>
  </si>
  <si>
    <t>Lot</t>
  </si>
  <si>
    <t>Lot-et-Garonne</t>
  </si>
  <si>
    <t>Lozere</t>
  </si>
  <si>
    <t>Maine-et-Loire</t>
  </si>
  <si>
    <t>Manche</t>
  </si>
  <si>
    <t>Marne</t>
  </si>
  <si>
    <t>Haute-Marne</t>
  </si>
  <si>
    <t>Mayenne</t>
  </si>
  <si>
    <t>Meurthe-et-Moselle</t>
  </si>
  <si>
    <t>Meuse</t>
  </si>
  <si>
    <t>Morbihan</t>
  </si>
  <si>
    <t>Moselle</t>
  </si>
  <si>
    <t>Nievre</t>
  </si>
  <si>
    <t>Nord</t>
  </si>
  <si>
    <t>Oise</t>
  </si>
  <si>
    <t>Orne</t>
  </si>
  <si>
    <t>Pas-de-Calais</t>
  </si>
  <si>
    <t>Puy-de-Dome</t>
  </si>
  <si>
    <t>Pyrenees-Atlantiques</t>
  </si>
  <si>
    <t>Hautes-Pyrenees</t>
  </si>
  <si>
    <t>Pyrenees-Orientales</t>
  </si>
  <si>
    <t>Bas-Rhin</t>
  </si>
  <si>
    <t>Haut-Rhin</t>
  </si>
  <si>
    <t>Rhone</t>
  </si>
  <si>
    <t>Haute-Saone</t>
  </si>
  <si>
    <t>Saone-et-Loire</t>
  </si>
  <si>
    <t>Sarthe</t>
  </si>
  <si>
    <t>Savoie</t>
  </si>
  <si>
    <t>Haute-Savoie</t>
  </si>
  <si>
    <t>Paris</t>
  </si>
  <si>
    <t>Seine-Maritime</t>
  </si>
  <si>
    <t>Seine-et-Marne</t>
  </si>
  <si>
    <t>Yvelines</t>
  </si>
  <si>
    <t>Deux-Sevres</t>
  </si>
  <si>
    <t>Somme</t>
  </si>
  <si>
    <t>Tarn</t>
  </si>
  <si>
    <t>Tarn-et-Garonne</t>
  </si>
  <si>
    <t>Var</t>
  </si>
  <si>
    <t>Vaucluse</t>
  </si>
  <si>
    <t>Vendee</t>
  </si>
  <si>
    <t>Vienne</t>
  </si>
  <si>
    <t>Haute-Vienne</t>
  </si>
  <si>
    <t>Vosges</t>
  </si>
  <si>
    <t>Yonne</t>
  </si>
  <si>
    <t>Terr. de Belfort</t>
  </si>
  <si>
    <t>Essonne</t>
  </si>
  <si>
    <t>Hauts-de-Seine</t>
  </si>
  <si>
    <t>Seine-St-Denis</t>
  </si>
  <si>
    <t>Val-de-Marne</t>
  </si>
  <si>
    <t>Val-D'Oise</t>
  </si>
  <si>
    <t>MC</t>
  </si>
  <si>
    <t>Tarif Kuehne+Nagel</t>
  </si>
  <si>
    <t xml:space="preserve">Quantité </t>
  </si>
  <si>
    <t>Tarifs</t>
  </si>
  <si>
    <t>HT</t>
  </si>
  <si>
    <t>Colonne transport</t>
  </si>
  <si>
    <t>Coût transport</t>
  </si>
  <si>
    <t>Remise</t>
  </si>
  <si>
    <t>Prix TTC</t>
  </si>
  <si>
    <t>Montant TTC</t>
  </si>
  <si>
    <t>Frais de Port TTC :</t>
  </si>
  <si>
    <t>NB bouteilles valide</t>
  </si>
  <si>
    <t>Calcul remise</t>
  </si>
  <si>
    <t xml:space="preserve">Remise </t>
  </si>
  <si>
    <t>Total</t>
  </si>
  <si>
    <r>
      <rPr>
        <i/>
        <sz val="11"/>
        <color theme="1"/>
        <rFont val="Calibri"/>
        <family val="2"/>
        <scheme val="minor"/>
      </rPr>
      <t>Conditions de vente :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scheme val="minor"/>
      </rPr>
      <t xml:space="preserve">- Les prix sont les mêmes qu’au caveau et s’entendent TTC. 
- Livraison uniquement en carton de </t>
    </r>
    <r>
      <rPr>
        <b/>
        <i/>
        <sz val="11"/>
        <color theme="1"/>
        <rFont val="Calibri"/>
        <family val="2"/>
        <scheme val="minor"/>
      </rPr>
      <t xml:space="preserve">6 bouteilles de 75 cl. </t>
    </r>
    <r>
      <rPr>
        <i/>
        <sz val="11"/>
        <color theme="1"/>
        <rFont val="Calibri"/>
        <family val="2"/>
        <scheme val="minor"/>
      </rPr>
      <t xml:space="preserve">
- Livraison uniquement en France Métropolitaine.
- Les frais de port dépendent du transporteur et de votre département d’habitation.</t>
    </r>
  </si>
  <si>
    <t>Numéro nécessaire pour le calcul de vos frais de port</t>
  </si>
  <si>
    <t>BON DE COMMANDE</t>
  </si>
  <si>
    <t>Date de commande</t>
  </si>
  <si>
    <r>
      <rPr>
        <b/>
        <sz val="12"/>
        <color theme="1"/>
        <rFont val="Arial"/>
        <family val="2"/>
      </rPr>
      <t>Domaine Pélaquié</t>
    </r>
    <r>
      <rPr>
        <sz val="12"/>
        <color theme="1"/>
        <rFont val="Arial"/>
        <family val="2"/>
      </rPr>
      <t xml:space="preserve">
7 rue du Vernet 
30290, Saint-Victor-la-Coste 
Tel : +(33)4 66 50 06 04
secretariat@domaine-pelaquie.com</t>
    </r>
  </si>
  <si>
    <t>LIRAC - CÔTES DU RHÔNE VILLAGE LAUDUN - TAVEL - CÔTES DU RHÔNE - VIN DE PAYS</t>
  </si>
  <si>
    <t>Entre Parenthèse, "Luc Pélaquié"</t>
  </si>
  <si>
    <t>Cuvée Mourvèdre "Luc Pélaquié"</t>
  </si>
  <si>
    <t>Laudun, Cuvée "Joseph Pélaquié"</t>
  </si>
  <si>
    <t>Tavel</t>
  </si>
  <si>
    <t>Cuvée Solera N:°1</t>
  </si>
  <si>
    <t xml:space="preserve">Nom, Prénom :
Adresse : 
Tél : 
E-mail : </t>
  </si>
  <si>
    <t>Soléra</t>
  </si>
  <si>
    <t>Laudun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</si>
</sst>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dd/mm/yyyy;@"/>
    <numFmt numFmtId="165" formatCode="&quot;£&quot;#,##0.00"/>
    <numFmt numFmtId="166" formatCode="#,##0.00\ &quot;€&quot;"/>
    <numFmt numFmtId="167" formatCode="_-* #,##0.00\ [$€-40C]_-;\-* #,##0.00\ [$€-40C]_-;_-* &quot;-&quot;??\ [$€-40C]_-;_-@_-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b/>
      <sz val="12"/>
      <color theme="0"/>
      <name val="Arial"/>
      <family val="2"/>
    </font>
    <font>
      <b/>
      <sz val="18"/>
      <color theme="0"/>
      <name val="Arial"/>
      <family val="2"/>
    </font>
    <font>
      <b/>
      <sz val="11"/>
      <color theme="0" tint="-0.34998626667073579"/>
      <name val="Arial"/>
      <family val="2"/>
    </font>
    <font>
      <i/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ptos"/>
      <family val="2"/>
    </font>
    <font>
      <sz val="11"/>
      <color rgb="FF1E1E1E"/>
      <name val="Segoe UI"/>
      <family val="2"/>
    </font>
    <font>
      <i/>
      <sz val="12"/>
      <color theme="1"/>
      <name val="Arial"/>
      <family val="2"/>
    </font>
    <font>
      <b/>
      <i/>
      <sz val="11"/>
      <color rgb="FFFF0000"/>
      <name val="Arial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66CC"/>
      <name val="Arial"/>
      <family val="2"/>
    </font>
    <font>
      <b/>
      <sz val="11"/>
      <color rgb="FFE1B40D"/>
      <name val="Arial"/>
      <family val="2"/>
    </font>
    <font>
      <b/>
      <sz val="11"/>
      <color rgb="FFFF0000"/>
      <name val="Arial"/>
      <family val="2"/>
    </font>
    <font>
      <b/>
      <sz val="11"/>
      <color theme="0" tint="-0.499984740745262"/>
      <name val="Times New Roman"/>
      <family val="1"/>
    </font>
    <font>
      <b/>
      <sz val="11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95">
    <xf numFmtId="0" fontId="0" fillId="0" borderId="0" xfId="0"/>
    <xf numFmtId="0" fontId="3" fillId="2" borderId="0" xfId="0" applyFont="1" applyFill="1"/>
    <xf numFmtId="165" fontId="3" fillId="2" borderId="0" xfId="0" applyNumberFormat="1" applyFont="1" applyFill="1"/>
    <xf numFmtId="0" fontId="0" fillId="0" borderId="3" xfId="0" applyBorder="1"/>
    <xf numFmtId="0" fontId="14" fillId="5" borderId="0" xfId="0" applyFont="1" applyFill="1" applyAlignment="1">
      <alignment vertical="center"/>
    </xf>
    <xf numFmtId="0" fontId="0" fillId="5" borderId="0" xfId="0" applyFill="1"/>
    <xf numFmtId="0" fontId="15" fillId="5" borderId="0" xfId="0" applyFont="1" applyFill="1"/>
    <xf numFmtId="44" fontId="0" fillId="5" borderId="0" xfId="1" applyFont="1" applyFill="1"/>
    <xf numFmtId="0" fontId="6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0" fillId="6" borderId="3" xfId="0" applyFill="1" applyBorder="1"/>
    <xf numFmtId="0" fontId="0" fillId="0" borderId="0" xfId="0" applyAlignment="1">
      <alignment horizontal="center"/>
    </xf>
    <xf numFmtId="166" fontId="0" fillId="0" borderId="0" xfId="0" applyNumberFormat="1"/>
    <xf numFmtId="9" fontId="0" fillId="0" borderId="0" xfId="2" applyFont="1"/>
    <xf numFmtId="9" fontId="0" fillId="5" borderId="0" xfId="2" applyFont="1" applyFill="1"/>
    <xf numFmtId="0" fontId="7" fillId="3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6" fontId="3" fillId="2" borderId="3" xfId="0" applyNumberFormat="1" applyFont="1" applyFill="1" applyBorder="1" applyAlignment="1">
      <alignment vertical="center"/>
    </xf>
    <xf numFmtId="167" fontId="10" fillId="2" borderId="3" xfId="0" applyNumberFormat="1" applyFont="1" applyFill="1" applyBorder="1" applyAlignment="1">
      <alignment horizontal="left" vertical="center"/>
    </xf>
    <xf numFmtId="9" fontId="3" fillId="2" borderId="3" xfId="2" applyFont="1" applyFill="1" applyBorder="1" applyAlignment="1">
      <alignment horizontal="right" vertical="center"/>
    </xf>
    <xf numFmtId="166" fontId="4" fillId="0" borderId="3" xfId="0" applyNumberFormat="1" applyFont="1" applyBorder="1" applyAlignment="1">
      <alignment vertical="center"/>
    </xf>
    <xf numFmtId="0" fontId="21" fillId="4" borderId="3" xfId="0" applyFont="1" applyFill="1" applyBorder="1" applyAlignment="1">
      <alignment vertical="center"/>
    </xf>
    <xf numFmtId="166" fontId="21" fillId="2" borderId="3" xfId="0" applyNumberFormat="1" applyFont="1" applyFill="1" applyBorder="1" applyAlignment="1">
      <alignment vertical="center"/>
    </xf>
    <xf numFmtId="167" fontId="21" fillId="2" borderId="3" xfId="1" applyNumberFormat="1" applyFont="1" applyFill="1" applyBorder="1" applyAlignment="1">
      <alignment vertical="center"/>
    </xf>
    <xf numFmtId="0" fontId="0" fillId="2" borderId="0" xfId="0" applyFill="1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3" fillId="2" borderId="0" xfId="0" applyFont="1" applyFill="1" applyAlignment="1">
      <alignment vertical="top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167" fontId="3" fillId="2" borderId="0" xfId="0" applyNumberFormat="1" applyFont="1" applyFill="1" applyAlignment="1">
      <alignment horizontal="center" vertical="center"/>
    </xf>
    <xf numFmtId="167" fontId="3" fillId="2" borderId="0" xfId="0" applyNumberFormat="1" applyFont="1" applyFill="1" applyAlignment="1">
      <alignment horizontal="left" vertical="center"/>
    </xf>
    <xf numFmtId="0" fontId="0" fillId="0" borderId="0" xfId="0" applyAlignment="1">
      <alignment vertical="center"/>
    </xf>
    <xf numFmtId="0" fontId="10" fillId="2" borderId="0" xfId="0" applyFont="1" applyFill="1" applyAlignment="1">
      <alignment horizontal="left"/>
    </xf>
    <xf numFmtId="0" fontId="1" fillId="2" borderId="0" xfId="0" applyFont="1" applyFill="1" applyAlignment="1">
      <alignment horizontal="right"/>
    </xf>
    <xf numFmtId="14" fontId="1" fillId="2" borderId="0" xfId="0" applyNumberFormat="1" applyFont="1" applyFill="1"/>
    <xf numFmtId="164" fontId="1" fillId="2" borderId="0" xfId="0" applyNumberFormat="1" applyFont="1" applyFill="1"/>
    <xf numFmtId="167" fontId="7" fillId="3" borderId="0" xfId="0" applyNumberFormat="1" applyFont="1" applyFill="1"/>
    <xf numFmtId="166" fontId="3" fillId="2" borderId="0" xfId="0" applyNumberFormat="1" applyFont="1" applyFill="1" applyAlignment="1">
      <alignment vertical="center"/>
    </xf>
    <xf numFmtId="165" fontId="3" fillId="2" borderId="0" xfId="0" applyNumberFormat="1" applyFont="1" applyFill="1" applyAlignment="1">
      <alignment vertical="center"/>
    </xf>
    <xf numFmtId="0" fontId="20" fillId="2" borderId="0" xfId="0" applyFont="1" applyFill="1" applyAlignment="1">
      <alignment vertical="center"/>
    </xf>
    <xf numFmtId="165" fontId="3" fillId="2" borderId="0" xfId="0" quotePrefix="1" applyNumberFormat="1" applyFont="1" applyFill="1"/>
    <xf numFmtId="165" fontId="7" fillId="3" borderId="3" xfId="0" applyNumberFormat="1" applyFont="1" applyFill="1" applyBorder="1" applyAlignment="1">
      <alignment horizontal="center" vertical="center"/>
    </xf>
    <xf numFmtId="0" fontId="6" fillId="2" borderId="0" xfId="0" applyFont="1" applyFill="1"/>
    <xf numFmtId="0" fontId="5" fillId="2" borderId="0" xfId="0" applyFont="1" applyFill="1"/>
    <xf numFmtId="0" fontId="21" fillId="4" borderId="3" xfId="0" applyFont="1" applyFill="1" applyBorder="1" applyAlignment="1">
      <alignment horizontal="center" vertical="center"/>
    </xf>
    <xf numFmtId="2" fontId="0" fillId="0" borderId="3" xfId="0" applyNumberFormat="1" applyBorder="1"/>
    <xf numFmtId="0" fontId="27" fillId="0" borderId="3" xfId="0" applyFont="1" applyBorder="1" applyAlignment="1">
      <alignment horizontal="center" vertical="center"/>
    </xf>
    <xf numFmtId="0" fontId="26" fillId="4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9" fontId="0" fillId="0" borderId="3" xfId="0" applyNumberFormat="1" applyBorder="1" applyAlignment="1">
      <alignment horizontal="center"/>
    </xf>
    <xf numFmtId="0" fontId="2" fillId="2" borderId="0" xfId="0" applyFont="1" applyFill="1" applyAlignment="1">
      <alignment horizontal="left"/>
    </xf>
    <xf numFmtId="0" fontId="7" fillId="3" borderId="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vertical="center"/>
    </xf>
    <xf numFmtId="0" fontId="24" fillId="2" borderId="6" xfId="0" applyFont="1" applyFill="1" applyBorder="1" applyAlignment="1">
      <alignment vertical="center"/>
    </xf>
    <xf numFmtId="0" fontId="24" fillId="2" borderId="5" xfId="0" applyFont="1" applyFill="1" applyBorder="1" applyAlignment="1">
      <alignment vertical="center"/>
    </xf>
    <xf numFmtId="0" fontId="24" fillId="2" borderId="3" xfId="0" applyFont="1" applyFill="1" applyBorder="1" applyAlignment="1">
      <alignment vertical="center"/>
    </xf>
    <xf numFmtId="0" fontId="23" fillId="2" borderId="3" xfId="0" applyFont="1" applyFill="1" applyBorder="1" applyAlignment="1">
      <alignment vertical="center"/>
    </xf>
    <xf numFmtId="0" fontId="22" fillId="2" borderId="3" xfId="0" applyFont="1" applyFill="1" applyBorder="1" applyAlignment="1">
      <alignment vertical="center"/>
    </xf>
    <xf numFmtId="0" fontId="23" fillId="0" borderId="4" xfId="0" applyFont="1" applyBorder="1" applyAlignment="1">
      <alignment horizontal="left" vertical="center"/>
    </xf>
    <xf numFmtId="0" fontId="26" fillId="0" borderId="6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8" fillId="3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6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6" fillId="2" borderId="0" xfId="0" applyFont="1" applyFill="1" applyAlignment="1">
      <alignment horizontal="center"/>
    </xf>
    <xf numFmtId="0" fontId="25" fillId="2" borderId="2" xfId="0" applyFont="1" applyFill="1" applyBorder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0" fillId="0" borderId="0" xfId="0" applyAlignment="1">
      <alignment horizontal="left" vertical="top" wrapText="1"/>
    </xf>
    <xf numFmtId="44" fontId="3" fillId="2" borderId="3" xfId="1" applyFont="1" applyFill="1" applyBorder="1" applyAlignment="1">
      <alignment horizontal="right" vertical="center"/>
    </xf>
    <xf numFmtId="44" fontId="3" fillId="2" borderId="3" xfId="1" applyFont="1" applyFill="1" applyBorder="1" applyAlignment="1">
      <alignment horizontal="center" vertical="center"/>
    </xf>
    <xf numFmtId="167" fontId="3" fillId="2" borderId="3" xfId="0" applyNumberFormat="1" applyFont="1" applyFill="1" applyBorder="1" applyAlignment="1">
      <alignment horizontal="left" vertical="center"/>
    </xf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left" vertical="center"/>
    </xf>
    <xf numFmtId="44" fontId="3" fillId="2" borderId="4" xfId="1" applyFont="1" applyFill="1" applyBorder="1" applyAlignment="1">
      <alignment horizontal="center" vertical="center"/>
    </xf>
    <xf numFmtId="44" fontId="3" fillId="2" borderId="5" xfId="1" applyFont="1" applyFill="1" applyBorder="1" applyAlignment="1">
      <alignment horizontal="center" vertical="center"/>
    </xf>
    <xf numFmtId="44" fontId="27" fillId="0" borderId="4" xfId="1" applyFont="1" applyFill="1" applyBorder="1" applyAlignment="1">
      <alignment horizontal="center" vertical="center"/>
    </xf>
    <xf numFmtId="44" fontId="27" fillId="0" borderId="5" xfId="1" applyFont="1" applyFill="1" applyBorder="1" applyAlignment="1">
      <alignment horizontal="center" vertical="center"/>
    </xf>
  </cellXfs>
  <cellStyles count="4">
    <cellStyle name="Monétaire" xfId="1" builtinId="4"/>
    <cellStyle name="Monétaire 2" xfId="3" xr:uid="{0469E23A-D118-49F0-87E6-2F22F7A0D57C}"/>
    <cellStyle name="Normal" xfId="0" builtinId="0"/>
    <cellStyle name="Pourcentage" xfId="2" builtinId="5"/>
  </cellStyles>
  <dxfs count="0"/>
  <tableStyles count="0" defaultTableStyle="TableStyleMedium2" defaultPivotStyle="PivotStyleLight16"/>
  <colors>
    <mruColors>
      <color rgb="FFE1B40D"/>
      <color rgb="FFFF66CC"/>
      <color rgb="FFFF00FF"/>
      <color rgb="FFEDBD0D"/>
      <color rgb="FFF2C10E"/>
      <color rgb="FFEAC216"/>
      <color rgb="FFF9DC07"/>
      <color rgb="FFCC0000"/>
      <color rgb="FF306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641705</xdr:colOff>
      <xdr:row>1</xdr:row>
      <xdr:rowOff>32108</xdr:rowOff>
    </xdr:from>
    <xdr:to>
      <xdr:col>11</xdr:col>
      <xdr:colOff>920317</xdr:colOff>
      <xdr:row>6</xdr:row>
      <xdr:rowOff>65516</xdr:rowOff>
    </xdr:to>
    <xdr:pic>
      <xdr:nvPicPr>
        <xdr:cNvPr id="2" name="Image 1" descr="Une image contenant texte, croquis, Police, conception&#10;&#10;Description générée automatiquement">
          <a:extLst>
            <a:ext uri="{FF2B5EF4-FFF2-40B4-BE49-F238E27FC236}">
              <a16:creationId xmlns:a16="http://schemas.microsoft.com/office/drawing/2014/main" id="{3A6FFB9A-1A42-7BE8-CA01-BE8EFE8F0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54374" y="224748"/>
          <a:ext cx="3275241" cy="10180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81"/>
  <sheetViews>
    <sheetView showGridLines="0" showRowColHeaders="0" tabSelected="1" topLeftCell="A17" zoomScale="90" zoomScaleNormal="90" zoomScalePageLayoutView="85" workbookViewId="0">
      <selection activeCell="Q27" sqref="Q27"/>
    </sheetView>
  </sheetViews>
  <sheetFormatPr baseColWidth="10" defaultColWidth="9.140625" defaultRowHeight="15" x14ac:dyDescent="0.25"/>
  <cols>
    <col min="2" max="2" width="9.5703125" customWidth="1"/>
    <col min="3" max="3" width="8.85546875" customWidth="1"/>
    <col min="4" max="4" width="5.42578125" customWidth="1"/>
    <col min="5" max="5" width="4.7109375" customWidth="1"/>
    <col min="6" max="6" width="11.7109375" customWidth="1"/>
    <col min="7" max="7" width="19.7109375" customWidth="1"/>
    <col min="8" max="8" width="12.7109375" customWidth="1"/>
    <col min="9" max="9" width="13.28515625" customWidth="1"/>
    <col min="10" max="10" width="9.7109375" customWidth="1"/>
    <col min="11" max="11" width="9.140625" customWidth="1"/>
    <col min="12" max="12" width="17.85546875" customWidth="1"/>
  </cols>
  <sheetData>
    <row r="1" spans="1:12" ht="15" customHeight="1" x14ac:dyDescent="0.25">
      <c r="A1" s="58" t="s">
        <v>144</v>
      </c>
      <c r="B1" s="58"/>
      <c r="C1" s="58"/>
      <c r="D1" s="58"/>
      <c r="E1" s="58"/>
      <c r="F1" s="58"/>
      <c r="G1" s="25"/>
      <c r="H1" s="25"/>
      <c r="I1" s="25"/>
      <c r="J1" s="25"/>
      <c r="K1" s="25"/>
      <c r="L1" s="25"/>
    </row>
    <row r="2" spans="1:12" ht="15" customHeight="1" x14ac:dyDescent="0.25">
      <c r="A2" s="58"/>
      <c r="B2" s="58"/>
      <c r="C2" s="58"/>
      <c r="D2" s="58"/>
      <c r="E2" s="58"/>
      <c r="F2" s="58"/>
      <c r="G2" s="25"/>
      <c r="H2" s="25"/>
      <c r="I2" s="25"/>
      <c r="J2" s="25"/>
      <c r="K2" s="25"/>
      <c r="L2" s="25"/>
    </row>
    <row r="3" spans="1:12" x14ac:dyDescent="0.25">
      <c r="A3" s="58"/>
      <c r="B3" s="58"/>
      <c r="C3" s="58"/>
      <c r="D3" s="58"/>
      <c r="E3" s="58"/>
      <c r="F3" s="58"/>
      <c r="G3" s="25"/>
      <c r="H3" s="25"/>
      <c r="I3" s="25"/>
      <c r="J3" s="25"/>
      <c r="K3" s="25"/>
      <c r="L3" s="25"/>
    </row>
    <row r="4" spans="1:12" ht="15.75" x14ac:dyDescent="0.25">
      <c r="A4" s="58"/>
      <c r="B4" s="58"/>
      <c r="C4" s="58"/>
      <c r="D4" s="58"/>
      <c r="E4" s="58"/>
      <c r="F4" s="58"/>
      <c r="G4" s="26"/>
      <c r="H4" s="25"/>
      <c r="I4" s="25"/>
      <c r="J4" s="25"/>
      <c r="K4" s="25"/>
      <c r="L4" s="25"/>
    </row>
    <row r="5" spans="1:12" ht="15" customHeight="1" x14ac:dyDescent="0.25">
      <c r="A5" s="58"/>
      <c r="B5" s="58"/>
      <c r="C5" s="58"/>
      <c r="D5" s="58"/>
      <c r="E5" s="58"/>
      <c r="F5" s="58"/>
      <c r="G5" s="26"/>
      <c r="H5" s="25"/>
      <c r="I5" s="25"/>
      <c r="J5" s="25"/>
      <c r="K5" s="25"/>
      <c r="L5" s="25"/>
    </row>
    <row r="6" spans="1:12" ht="15.75" x14ac:dyDescent="0.25">
      <c r="A6" s="25"/>
      <c r="B6" s="25"/>
      <c r="C6" s="25"/>
      <c r="D6" s="25"/>
      <c r="E6" s="26"/>
      <c r="F6" s="26"/>
      <c r="G6" s="26"/>
      <c r="H6" s="1"/>
      <c r="I6" s="1"/>
      <c r="J6" s="1"/>
      <c r="K6" s="1"/>
      <c r="L6" s="1"/>
    </row>
    <row r="7" spans="1:12" ht="15.75" x14ac:dyDescent="0.25">
      <c r="A7" s="25"/>
      <c r="B7" s="25"/>
      <c r="C7" s="25"/>
      <c r="D7" s="25"/>
      <c r="E7" s="26"/>
      <c r="F7" s="26"/>
      <c r="G7" s="26"/>
      <c r="H7" s="25"/>
      <c r="I7" s="25"/>
      <c r="J7" s="25"/>
      <c r="K7" s="25"/>
      <c r="L7" s="25"/>
    </row>
    <row r="8" spans="1:12" ht="23.25" x14ac:dyDescent="0.35">
      <c r="A8" s="55" t="s">
        <v>4</v>
      </c>
      <c r="B8" s="55"/>
      <c r="C8" s="55"/>
      <c r="D8" s="55"/>
      <c r="E8" s="26"/>
      <c r="F8" s="26"/>
      <c r="G8" s="26"/>
      <c r="H8" s="69" t="s">
        <v>142</v>
      </c>
      <c r="I8" s="69"/>
      <c r="J8" s="69"/>
      <c r="K8" s="69"/>
      <c r="L8" s="69"/>
    </row>
    <row r="9" spans="1:12" ht="15.75" customHeight="1" x14ac:dyDescent="0.25">
      <c r="A9" s="57" t="s">
        <v>151</v>
      </c>
      <c r="B9" s="57"/>
      <c r="C9" s="57"/>
      <c r="D9" s="57"/>
      <c r="E9" s="57"/>
      <c r="F9" s="57"/>
      <c r="G9" s="26"/>
      <c r="H9" s="70"/>
      <c r="I9" s="70"/>
      <c r="J9" s="70"/>
      <c r="K9" s="70"/>
      <c r="L9" s="38"/>
    </row>
    <row r="10" spans="1:12" ht="15.75" x14ac:dyDescent="0.25">
      <c r="A10" s="57"/>
      <c r="B10" s="57"/>
      <c r="C10" s="57"/>
      <c r="D10" s="57"/>
      <c r="E10" s="57"/>
      <c r="F10" s="57"/>
      <c r="G10" s="26"/>
      <c r="H10" s="70" t="s">
        <v>143</v>
      </c>
      <c r="I10" s="70"/>
      <c r="J10" s="70"/>
      <c r="K10" s="70"/>
      <c r="L10" s="39">
        <f ca="1">NOW()</f>
        <v>45940.389918402776</v>
      </c>
    </row>
    <row r="11" spans="1:12" ht="15.75" x14ac:dyDescent="0.25">
      <c r="A11" s="57"/>
      <c r="B11" s="57"/>
      <c r="C11" s="57"/>
      <c r="D11" s="57"/>
      <c r="E11" s="57"/>
      <c r="F11" s="57"/>
      <c r="G11" s="1"/>
      <c r="H11" s="70"/>
      <c r="I11" s="70"/>
      <c r="J11" s="70"/>
      <c r="K11" s="70"/>
      <c r="L11" s="26"/>
    </row>
    <row r="12" spans="1:12" ht="15.75" x14ac:dyDescent="0.25">
      <c r="A12" s="57"/>
      <c r="B12" s="57"/>
      <c r="C12" s="57"/>
      <c r="D12" s="57"/>
      <c r="E12" s="57"/>
      <c r="F12" s="57"/>
      <c r="G12" s="1"/>
      <c r="H12" s="71"/>
      <c r="I12" s="70"/>
      <c r="J12" s="70"/>
      <c r="K12" s="70"/>
      <c r="L12" s="40"/>
    </row>
    <row r="13" spans="1:12" ht="15.75" x14ac:dyDescent="0.25">
      <c r="A13" s="57"/>
      <c r="B13" s="57"/>
      <c r="C13" s="57"/>
      <c r="D13" s="57"/>
      <c r="E13" s="57"/>
      <c r="F13" s="57"/>
      <c r="G13" s="1"/>
      <c r="H13" s="28" t="s">
        <v>3</v>
      </c>
      <c r="I13" s="28"/>
      <c r="J13" s="28"/>
      <c r="K13" s="28"/>
      <c r="L13" s="41" t="str">
        <f>L37</f>
        <v/>
      </c>
    </row>
    <row r="14" spans="1:12" ht="15.75" x14ac:dyDescent="0.25">
      <c r="A14" s="57"/>
      <c r="B14" s="57"/>
      <c r="C14" s="57"/>
      <c r="D14" s="57"/>
      <c r="E14" s="57"/>
      <c r="F14" s="57"/>
      <c r="G14" s="1"/>
      <c r="H14" s="27"/>
      <c r="I14" s="27"/>
      <c r="J14" s="27"/>
      <c r="K14" s="27"/>
      <c r="L14" s="26"/>
    </row>
    <row r="15" spans="1:12" ht="15.75" x14ac:dyDescent="0.25">
      <c r="A15" s="29"/>
      <c r="B15" s="29"/>
      <c r="C15" s="29"/>
      <c r="D15" s="29"/>
      <c r="E15" s="1"/>
      <c r="F15" s="1"/>
      <c r="G15" s="1"/>
      <c r="H15" s="27"/>
      <c r="I15" s="27"/>
      <c r="J15" s="27"/>
      <c r="K15" s="27"/>
      <c r="L15" s="26"/>
    </row>
    <row r="16" spans="1:12" ht="15.75" x14ac:dyDescent="0.25">
      <c r="A16" s="29"/>
      <c r="B16" s="29"/>
      <c r="C16" s="29"/>
      <c r="D16" s="29"/>
      <c r="E16" s="1"/>
      <c r="F16" s="1"/>
      <c r="G16" s="1"/>
      <c r="H16" s="27"/>
      <c r="I16" s="27"/>
      <c r="J16" s="27"/>
      <c r="K16" s="27"/>
      <c r="L16" s="26"/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22.5" customHeight="1" x14ac:dyDescent="0.25">
      <c r="A18" s="56" t="s">
        <v>0</v>
      </c>
      <c r="B18" s="56"/>
      <c r="C18" s="56"/>
      <c r="D18" s="56"/>
      <c r="E18" s="56"/>
      <c r="F18" s="16" t="s">
        <v>7</v>
      </c>
      <c r="G18" s="16" t="s">
        <v>6</v>
      </c>
      <c r="H18" s="16" t="s">
        <v>1</v>
      </c>
      <c r="I18" s="16" t="s">
        <v>5</v>
      </c>
      <c r="J18" s="56" t="s">
        <v>133</v>
      </c>
      <c r="K18" s="56"/>
      <c r="L18" s="46" t="s">
        <v>134</v>
      </c>
    </row>
    <row r="19" spans="1:12" ht="22.5" customHeight="1" x14ac:dyDescent="0.25">
      <c r="A19" s="66" t="s">
        <v>11</v>
      </c>
      <c r="B19" s="67"/>
      <c r="C19" s="67"/>
      <c r="D19" s="67"/>
      <c r="E19" s="68"/>
      <c r="F19" s="51" t="s">
        <v>8</v>
      </c>
      <c r="G19" s="51">
        <v>2024</v>
      </c>
      <c r="H19" s="52"/>
      <c r="I19" s="17" t="str">
        <f>I18</f>
        <v>Bouteilles</v>
      </c>
      <c r="J19" s="93">
        <v>8</v>
      </c>
      <c r="K19" s="94"/>
      <c r="L19" s="18">
        <f>H19*J19</f>
        <v>0</v>
      </c>
    </row>
    <row r="20" spans="1:12" ht="22.5" customHeight="1" x14ac:dyDescent="0.25">
      <c r="A20" s="64" t="s">
        <v>153</v>
      </c>
      <c r="B20" s="64"/>
      <c r="C20" s="64"/>
      <c r="D20" s="64"/>
      <c r="E20" s="64"/>
      <c r="F20" s="17" t="s">
        <v>8</v>
      </c>
      <c r="G20" s="17">
        <v>2024</v>
      </c>
      <c r="H20" s="49"/>
      <c r="I20" s="17" t="str">
        <f t="shared" ref="I20:I30" si="0">I19</f>
        <v>Bouteilles</v>
      </c>
      <c r="J20" s="81">
        <v>10</v>
      </c>
      <c r="K20" s="81"/>
      <c r="L20" s="18">
        <f>H20*J20</f>
        <v>0</v>
      </c>
    </row>
    <row r="21" spans="1:12" ht="22.5" customHeight="1" x14ac:dyDescent="0.25">
      <c r="A21" s="64" t="s">
        <v>9</v>
      </c>
      <c r="B21" s="64"/>
      <c r="C21" s="64"/>
      <c r="D21" s="64"/>
      <c r="E21" s="64"/>
      <c r="F21" s="17" t="s">
        <v>8</v>
      </c>
      <c r="G21" s="17">
        <v>2024</v>
      </c>
      <c r="H21" s="49"/>
      <c r="I21" s="17" t="str">
        <f t="shared" si="0"/>
        <v>Bouteilles</v>
      </c>
      <c r="J21" s="82">
        <v>14</v>
      </c>
      <c r="K21" s="82"/>
      <c r="L21" s="18">
        <f t="shared" ref="L21:L30" si="1">H21*J21</f>
        <v>0</v>
      </c>
    </row>
    <row r="22" spans="1:12" ht="22.5" customHeight="1" x14ac:dyDescent="0.25">
      <c r="A22" s="64" t="s">
        <v>146</v>
      </c>
      <c r="B22" s="64"/>
      <c r="C22" s="64"/>
      <c r="D22" s="64"/>
      <c r="E22" s="64"/>
      <c r="F22" s="17" t="s">
        <v>8</v>
      </c>
      <c r="G22" s="17">
        <v>2023</v>
      </c>
      <c r="H22" s="49"/>
      <c r="I22" s="17" t="str">
        <f t="shared" si="0"/>
        <v>Bouteilles</v>
      </c>
      <c r="J22" s="82">
        <v>16</v>
      </c>
      <c r="K22" s="82"/>
      <c r="L22" s="18">
        <f t="shared" si="1"/>
        <v>0</v>
      </c>
    </row>
    <row r="23" spans="1:12" ht="22.5" customHeight="1" x14ac:dyDescent="0.25">
      <c r="A23" s="65" t="s">
        <v>12</v>
      </c>
      <c r="B23" s="65"/>
      <c r="C23" s="65"/>
      <c r="D23" s="65"/>
      <c r="E23" s="65"/>
      <c r="F23" s="17" t="s">
        <v>13</v>
      </c>
      <c r="G23" s="17">
        <v>2024</v>
      </c>
      <c r="H23" s="49"/>
      <c r="I23" s="17" t="str">
        <f t="shared" si="0"/>
        <v>Bouteilles</v>
      </c>
      <c r="J23" s="82">
        <v>8</v>
      </c>
      <c r="K23" s="82"/>
      <c r="L23" s="18">
        <f t="shared" si="1"/>
        <v>0</v>
      </c>
    </row>
    <row r="24" spans="1:12" ht="22.5" customHeight="1" x14ac:dyDescent="0.25">
      <c r="A24" s="65" t="s">
        <v>149</v>
      </c>
      <c r="B24" s="65"/>
      <c r="C24" s="65"/>
      <c r="D24" s="65"/>
      <c r="E24" s="65"/>
      <c r="F24" s="17" t="s">
        <v>13</v>
      </c>
      <c r="G24" s="17">
        <v>2024</v>
      </c>
      <c r="H24" s="49"/>
      <c r="I24" s="17" t="str">
        <f t="shared" si="0"/>
        <v>Bouteilles</v>
      </c>
      <c r="J24" s="82">
        <v>10</v>
      </c>
      <c r="K24" s="82"/>
      <c r="L24" s="18">
        <f t="shared" si="1"/>
        <v>0</v>
      </c>
    </row>
    <row r="25" spans="1:12" ht="22.5" customHeight="1" x14ac:dyDescent="0.25">
      <c r="A25" s="60" t="s">
        <v>11</v>
      </c>
      <c r="B25" s="61"/>
      <c r="C25" s="61"/>
      <c r="D25" s="61"/>
      <c r="E25" s="62"/>
      <c r="F25" s="17" t="s">
        <v>14</v>
      </c>
      <c r="G25" s="17">
        <v>2023</v>
      </c>
      <c r="H25" s="49"/>
      <c r="I25" s="17" t="str">
        <f t="shared" si="0"/>
        <v>Bouteilles</v>
      </c>
      <c r="J25" s="82">
        <v>8</v>
      </c>
      <c r="K25" s="82"/>
      <c r="L25" s="18">
        <f t="shared" si="1"/>
        <v>0</v>
      </c>
    </row>
    <row r="26" spans="1:12" ht="22.5" customHeight="1" x14ac:dyDescent="0.25">
      <c r="A26" s="63" t="s">
        <v>10</v>
      </c>
      <c r="B26" s="63"/>
      <c r="C26" s="63"/>
      <c r="D26" s="63"/>
      <c r="E26" s="63"/>
      <c r="F26" s="17" t="s">
        <v>14</v>
      </c>
      <c r="G26" s="17">
        <v>2021</v>
      </c>
      <c r="H26" s="49"/>
      <c r="I26" s="17" t="str">
        <f t="shared" si="0"/>
        <v>Bouteilles</v>
      </c>
      <c r="J26" s="82">
        <v>9</v>
      </c>
      <c r="K26" s="82"/>
      <c r="L26" s="18">
        <f t="shared" si="1"/>
        <v>0</v>
      </c>
    </row>
    <row r="27" spans="1:12" ht="22.5" customHeight="1" x14ac:dyDescent="0.25">
      <c r="A27" s="87" t="s">
        <v>15</v>
      </c>
      <c r="B27" s="87"/>
      <c r="C27" s="87"/>
      <c r="D27" s="87"/>
      <c r="E27" s="87"/>
      <c r="F27" s="17" t="s">
        <v>14</v>
      </c>
      <c r="G27" s="17">
        <v>2021</v>
      </c>
      <c r="H27" s="49"/>
      <c r="I27" s="17" t="str">
        <f t="shared" si="0"/>
        <v>Bouteilles</v>
      </c>
      <c r="J27" s="91">
        <v>10</v>
      </c>
      <c r="K27" s="92"/>
      <c r="L27" s="18">
        <f t="shared" si="1"/>
        <v>0</v>
      </c>
    </row>
    <row r="28" spans="1:12" ht="22.5" customHeight="1" x14ac:dyDescent="0.25">
      <c r="A28" s="87" t="s">
        <v>147</v>
      </c>
      <c r="B28" s="87"/>
      <c r="C28" s="87"/>
      <c r="D28" s="87"/>
      <c r="E28" s="87"/>
      <c r="F28" s="17" t="s">
        <v>14</v>
      </c>
      <c r="G28" s="17">
        <v>2022</v>
      </c>
      <c r="H28" s="49"/>
      <c r="I28" s="17" t="str">
        <f t="shared" si="0"/>
        <v>Bouteilles</v>
      </c>
      <c r="J28" s="91">
        <v>18</v>
      </c>
      <c r="K28" s="92"/>
      <c r="L28" s="18">
        <f t="shared" si="1"/>
        <v>0</v>
      </c>
    </row>
    <row r="29" spans="1:12" ht="22.5" customHeight="1" x14ac:dyDescent="0.25">
      <c r="A29" s="87" t="s">
        <v>148</v>
      </c>
      <c r="B29" s="87"/>
      <c r="C29" s="87"/>
      <c r="D29" s="87"/>
      <c r="E29" s="87"/>
      <c r="F29" s="17" t="s">
        <v>14</v>
      </c>
      <c r="G29" s="17">
        <v>2021</v>
      </c>
      <c r="H29" s="49"/>
      <c r="I29" s="17" t="str">
        <f t="shared" si="0"/>
        <v>Bouteilles</v>
      </c>
      <c r="J29" s="91">
        <v>26</v>
      </c>
      <c r="K29" s="92"/>
      <c r="L29" s="18">
        <f t="shared" si="1"/>
        <v>0</v>
      </c>
    </row>
    <row r="30" spans="1:12" ht="22.5" customHeight="1" x14ac:dyDescent="0.25">
      <c r="A30" s="88" t="s">
        <v>150</v>
      </c>
      <c r="B30" s="89"/>
      <c r="C30" s="89"/>
      <c r="D30" s="89"/>
      <c r="E30" s="90"/>
      <c r="F30" s="17" t="s">
        <v>14</v>
      </c>
      <c r="G30" s="17" t="s">
        <v>152</v>
      </c>
      <c r="H30" s="49"/>
      <c r="I30" s="17" t="str">
        <f t="shared" si="0"/>
        <v>Bouteilles</v>
      </c>
      <c r="J30" s="91">
        <v>30</v>
      </c>
      <c r="K30" s="92"/>
      <c r="L30" s="18">
        <f t="shared" si="1"/>
        <v>0</v>
      </c>
    </row>
    <row r="31" spans="1:12" ht="22.5" customHeight="1" x14ac:dyDescent="0.25">
      <c r="A31" s="30"/>
      <c r="B31" s="30"/>
      <c r="C31" s="30"/>
      <c r="D31" s="30"/>
      <c r="E31" s="30"/>
      <c r="F31" s="30"/>
      <c r="G31" s="31"/>
      <c r="H31" s="31"/>
      <c r="I31" s="33"/>
      <c r="J31" s="34"/>
      <c r="K31" s="34"/>
      <c r="L31" s="42"/>
    </row>
    <row r="32" spans="1:12" ht="22.5" customHeight="1" x14ac:dyDescent="0.25">
      <c r="A32" s="30"/>
      <c r="B32" s="30"/>
      <c r="C32" s="30"/>
      <c r="D32" s="30"/>
      <c r="E32" s="30"/>
      <c r="F32" s="30"/>
      <c r="G32" s="17" t="s">
        <v>17</v>
      </c>
      <c r="H32" s="17">
        <f>SUM(H19:H30)</f>
        <v>0</v>
      </c>
      <c r="I32" s="33"/>
      <c r="J32" s="83" t="s">
        <v>139</v>
      </c>
      <c r="K32" s="83"/>
      <c r="L32" s="23">
        <f>SUM(L19:L30)</f>
        <v>0</v>
      </c>
    </row>
    <row r="33" spans="1:12" ht="22.5" customHeight="1" x14ac:dyDescent="0.25">
      <c r="A33" s="30"/>
      <c r="B33" s="30"/>
      <c r="C33" s="30"/>
      <c r="D33" s="30"/>
      <c r="E33" s="30"/>
      <c r="F33" s="30"/>
      <c r="G33" s="85" t="str">
        <f>IF($K$62=TRUE,"","Le nombre de bouteilles n'est pas un multiple de 6")</f>
        <v/>
      </c>
      <c r="H33" s="85"/>
      <c r="I33" s="33"/>
      <c r="J33" s="19" t="s">
        <v>138</v>
      </c>
      <c r="K33" s="20" t="str">
        <f>J63</f>
        <v/>
      </c>
      <c r="L33" s="23" t="str">
        <f>IFERROR(L32*K33,"")</f>
        <v/>
      </c>
    </row>
    <row r="34" spans="1:12" ht="22.5" customHeight="1" x14ac:dyDescent="0.25">
      <c r="A34" s="30"/>
      <c r="B34" s="30"/>
      <c r="C34" s="30"/>
      <c r="D34" s="30"/>
      <c r="E34" s="30"/>
      <c r="F34" s="30"/>
      <c r="G34" s="85"/>
      <c r="H34" s="85"/>
      <c r="I34" s="33"/>
      <c r="J34" s="35"/>
      <c r="K34" s="35"/>
      <c r="L34" s="42"/>
    </row>
    <row r="35" spans="1:12" ht="22.5" customHeight="1" x14ac:dyDescent="0.25">
      <c r="A35" s="32"/>
      <c r="B35" s="32"/>
      <c r="C35" s="32"/>
      <c r="D35" s="32"/>
      <c r="E35" s="32"/>
      <c r="F35" s="32"/>
      <c r="G35" s="36"/>
      <c r="H35" s="32"/>
      <c r="I35" s="32"/>
      <c r="J35" s="32"/>
      <c r="K35" s="32"/>
      <c r="L35" s="43"/>
    </row>
    <row r="36" spans="1:12" ht="22.5" customHeight="1" x14ac:dyDescent="0.25">
      <c r="A36" s="59" t="s">
        <v>16</v>
      </c>
      <c r="B36" s="59"/>
      <c r="C36" s="59"/>
      <c r="D36" s="22"/>
      <c r="E36" s="32"/>
      <c r="F36" s="32"/>
      <c r="G36" s="32"/>
      <c r="H36" s="59" t="s">
        <v>135</v>
      </c>
      <c r="I36" s="59"/>
      <c r="J36" s="59"/>
      <c r="K36" s="59"/>
      <c r="L36" s="24" t="str">
        <f>IFERROR(+$J$61*1.2,"")</f>
        <v/>
      </c>
    </row>
    <row r="37" spans="1:12" ht="30" customHeight="1" x14ac:dyDescent="0.25">
      <c r="A37" s="44" t="s">
        <v>141</v>
      </c>
      <c r="B37" s="32"/>
      <c r="C37" s="32"/>
      <c r="D37" s="32"/>
      <c r="E37" s="32"/>
      <c r="F37" s="32"/>
      <c r="G37" s="32"/>
      <c r="H37" s="86" t="s">
        <v>2</v>
      </c>
      <c r="I37" s="86"/>
      <c r="J37" s="86"/>
      <c r="K37" s="86"/>
      <c r="L37" s="21" t="str">
        <f>IFERROR(L32+L33+L36,"")</f>
        <v/>
      </c>
    </row>
    <row r="38" spans="1:12" x14ac:dyDescent="0.25">
      <c r="A38" s="1"/>
      <c r="B38" s="1"/>
      <c r="C38" s="1"/>
      <c r="D38" s="1"/>
      <c r="E38" s="1"/>
      <c r="F38" s="1"/>
      <c r="G38" s="1"/>
      <c r="H38" s="84" t="str">
        <f>IF(QTEBOUT&gt;60, "Voir les frais de port directement avec le secrétariat", "")</f>
        <v/>
      </c>
      <c r="I38" s="84"/>
      <c r="J38" s="84"/>
      <c r="K38" s="84"/>
      <c r="L38" s="84"/>
    </row>
    <row r="39" spans="1:12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45"/>
    </row>
    <row r="40" spans="1:12" x14ac:dyDescent="0.25">
      <c r="A40" s="1"/>
      <c r="B40" s="1"/>
      <c r="C40" s="1"/>
      <c r="D40" s="1"/>
      <c r="E40" s="1"/>
      <c r="F40" s="1"/>
      <c r="G40" s="1"/>
      <c r="H40" s="37"/>
      <c r="I40" s="1"/>
      <c r="J40" s="1"/>
      <c r="K40" s="1"/>
      <c r="L40" s="2"/>
    </row>
    <row r="41" spans="1:12" ht="15" customHeight="1" x14ac:dyDescent="0.25">
      <c r="A41" s="80" t="s">
        <v>140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2"/>
    </row>
    <row r="42" spans="1:12" x14ac:dyDescent="0.25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2"/>
    </row>
    <row r="43" spans="1:12" x14ac:dyDescent="0.25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2"/>
    </row>
    <row r="44" spans="1:12" ht="15.75" customHeight="1" x14ac:dyDescent="0.25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2"/>
    </row>
    <row r="45" spans="1:12" x14ac:dyDescent="0.25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2"/>
    </row>
    <row r="46" spans="1:12" x14ac:dyDescent="0.25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2"/>
    </row>
    <row r="47" spans="1:12" x14ac:dyDescent="0.25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2"/>
    </row>
    <row r="48" spans="1:12" x14ac:dyDescent="0.25">
      <c r="A48" s="1"/>
      <c r="B48" s="1"/>
      <c r="C48" s="1"/>
      <c r="D48" s="1"/>
      <c r="E48" s="1"/>
      <c r="F48" s="1"/>
      <c r="G48" s="1"/>
      <c r="H48" s="72"/>
      <c r="I48" s="72"/>
      <c r="J48" s="1"/>
      <c r="K48" s="1"/>
      <c r="L48" s="2"/>
    </row>
    <row r="49" spans="1:12" x14ac:dyDescent="0.25">
      <c r="A49" s="1"/>
      <c r="B49" s="1"/>
      <c r="C49" s="1"/>
      <c r="D49" s="1"/>
      <c r="E49" s="1"/>
      <c r="F49" s="1"/>
      <c r="G49" s="1"/>
      <c r="H49" s="10"/>
      <c r="I49" s="10"/>
      <c r="J49" s="77"/>
      <c r="K49" s="72"/>
      <c r="L49" s="72"/>
    </row>
    <row r="50" spans="1:12" x14ac:dyDescent="0.25">
      <c r="A50" s="72"/>
      <c r="B50" s="72"/>
      <c r="C50" s="72"/>
      <c r="D50" s="72"/>
      <c r="E50" s="8"/>
      <c r="F50" s="8"/>
      <c r="G50" s="8"/>
      <c r="H50" s="8"/>
      <c r="I50" s="8"/>
      <c r="J50" s="77"/>
      <c r="K50" s="72"/>
      <c r="L50" s="72"/>
    </row>
    <row r="51" spans="1:12" x14ac:dyDescent="0.25">
      <c r="A51" s="72"/>
      <c r="B51" s="72"/>
      <c r="C51" s="72"/>
      <c r="D51" s="72"/>
      <c r="E51" s="8"/>
      <c r="F51" s="8"/>
      <c r="G51" s="8"/>
      <c r="H51" s="8"/>
      <c r="I51" s="8"/>
      <c r="J51" s="77"/>
      <c r="K51" s="77"/>
      <c r="L51" s="77"/>
    </row>
    <row r="52" spans="1:12" x14ac:dyDescent="0.25">
      <c r="A52" s="77"/>
      <c r="B52" s="72"/>
      <c r="C52" s="72"/>
      <c r="D52" s="72"/>
      <c r="E52" s="9"/>
      <c r="F52" s="9"/>
      <c r="G52" s="9"/>
      <c r="H52" s="9"/>
      <c r="I52" s="9"/>
      <c r="J52" s="77"/>
      <c r="K52" s="72"/>
      <c r="L52" s="72"/>
    </row>
    <row r="53" spans="1:12" x14ac:dyDescent="0.25">
      <c r="A53" s="78" t="s">
        <v>145</v>
      </c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  <row r="54" spans="1:12" x14ac:dyDescent="0.25">
      <c r="A54" s="79"/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</row>
    <row r="55" spans="1:12" x14ac:dyDescent="0.25">
      <c r="A55" s="47"/>
      <c r="B55" s="48"/>
      <c r="C55" s="48"/>
      <c r="D55" s="48"/>
      <c r="E55" s="8"/>
      <c r="F55" s="8"/>
      <c r="G55" s="8"/>
      <c r="H55" s="8"/>
      <c r="I55" s="8"/>
      <c r="J55" s="47"/>
      <c r="K55" s="48"/>
      <c r="L55" s="48"/>
    </row>
    <row r="56" spans="1:12" x14ac:dyDescent="0.25">
      <c r="A56" s="77"/>
      <c r="B56" s="72"/>
      <c r="C56" s="72"/>
      <c r="D56" s="72"/>
      <c r="E56" s="8"/>
      <c r="F56" s="8"/>
      <c r="G56" s="8"/>
      <c r="H56" s="8"/>
      <c r="I56" s="8"/>
      <c r="J56" s="77"/>
      <c r="K56" s="72"/>
      <c r="L56" s="72"/>
    </row>
    <row r="59" spans="1:12" hidden="1" x14ac:dyDescent="0.25"/>
    <row r="60" spans="1:12" ht="16.5" hidden="1" x14ac:dyDescent="0.3">
      <c r="H60" s="4" t="s">
        <v>130</v>
      </c>
      <c r="I60" s="5"/>
      <c r="J60" s="6" cm="1">
        <f t="array" ref="J60">_xlfn.IFS(AND(QTEBOUT&gt;=0,QTEBOUT&lt;=6),6,AND(QTEBOUT&gt;6,QTEBOUT&lt;=12),7,AND(QTEBOUT&gt;12,QTEBOUT&lt;=18),8,AND(QTEBOUT&gt;18,QTEBOUT&lt;=24),9,AND(QTEBOUT&gt;24,QTEBOUT&lt;=30),10,AND(QTEBOUT&gt;30,QTEBOUT&lt;=36),11,AND(QTEBOUT&gt;36,QTEBOUT&lt;=42),12,AND(QTEBOUT&gt;42,QTEBOUT&lt;=48),13,AND(QTEBOUT&gt;48,QTEBOUT&lt;=54),14,AND(QTEBOUT&gt;54,QTEBOUT&lt;=60),15,AND(QTEBOUT&gt;60,QTEBOUT&lt;=120),16,AND(QTEBOUT&gt;120,QTEBOUT&lt;=300),17,AND(QTEBOUT&gt;300,QTEBOUT&lt;=600),18,AND(QTEBOUT&gt;600,QTEBOUT&lt;=800),19,AND(QTEBOUT&gt;800,QTEBOUT&lt;=1200),20)</f>
        <v>6</v>
      </c>
      <c r="K60" s="5"/>
      <c r="L60" s="5"/>
    </row>
    <row r="61" spans="1:12" hidden="1" x14ac:dyDescent="0.25">
      <c r="H61" s="5" t="s">
        <v>131</v>
      </c>
      <c r="I61" s="5"/>
      <c r="J61" s="7" t="str">
        <f>IFERROR(VLOOKUP($D$36,$B$70:$U$166,$J$60,FALSE),"")</f>
        <v/>
      </c>
      <c r="K61" s="5"/>
      <c r="L61" s="5"/>
    </row>
    <row r="62" spans="1:12" hidden="1" x14ac:dyDescent="0.25">
      <c r="H62" s="5" t="s">
        <v>136</v>
      </c>
      <c r="I62" s="5"/>
      <c r="J62" s="5">
        <f>QTEBOUT/6</f>
        <v>0</v>
      </c>
      <c r="K62" s="5" t="b">
        <f>INT(J62)=J62</f>
        <v>1</v>
      </c>
      <c r="L62" s="5"/>
    </row>
    <row r="63" spans="1:12" hidden="1" x14ac:dyDescent="0.25">
      <c r="H63" s="5" t="s">
        <v>137</v>
      </c>
      <c r="I63" s="5"/>
      <c r="J63" s="15" t="str" cm="1">
        <f t="array" ref="J63">IFERROR(_xlfn.IFS(AND(QTEBOUT=C170), E170, AND(QTEBOUT=C171), E171, AND(QTEBOUT=C172), E172, AND(QTEBOUT=C173), E173, AND(QTEBOUT=C174), E174, AND(QTEBOUT=C175), E175, AND(QTEBOUT=C176), E176, AND(QTEBOUT=C177), E177, AND(QTEBOUT=C178), E178, AND(QTEBOUT&gt;=C179), E179),"")</f>
        <v/>
      </c>
      <c r="K63" s="5"/>
      <c r="L63" s="5"/>
    </row>
    <row r="64" spans="1:12" hidden="1" x14ac:dyDescent="0.25">
      <c r="H64" s="5"/>
      <c r="I64" s="5"/>
      <c r="J64" s="5"/>
      <c r="K64" s="5"/>
      <c r="L64" s="5"/>
    </row>
    <row r="65" spans="1:21" hidden="1" x14ac:dyDescent="0.25"/>
    <row r="66" spans="1:21" hidden="1" x14ac:dyDescent="0.25">
      <c r="A66" s="75" t="s">
        <v>126</v>
      </c>
      <c r="B66" s="76"/>
      <c r="C66" s="3" t="s">
        <v>129</v>
      </c>
      <c r="D66" s="3"/>
      <c r="E66" s="3"/>
      <c r="F66" s="3" t="s">
        <v>18</v>
      </c>
      <c r="G66" s="11">
        <v>0</v>
      </c>
      <c r="H66" s="11">
        <v>7</v>
      </c>
      <c r="I66" s="11">
        <v>13</v>
      </c>
      <c r="J66" s="11">
        <v>19</v>
      </c>
      <c r="K66" s="3">
        <v>25</v>
      </c>
      <c r="L66" s="3">
        <v>31</v>
      </c>
      <c r="M66" s="3">
        <v>37</v>
      </c>
      <c r="N66" s="3">
        <v>43</v>
      </c>
      <c r="O66" s="3">
        <v>49</v>
      </c>
      <c r="P66" s="3">
        <v>55</v>
      </c>
      <c r="Q66" s="3">
        <v>61</v>
      </c>
      <c r="R66" s="3">
        <v>121</v>
      </c>
      <c r="S66" s="3">
        <v>301</v>
      </c>
      <c r="T66" s="3">
        <v>601</v>
      </c>
      <c r="U66" s="3">
        <v>801</v>
      </c>
    </row>
    <row r="67" spans="1:21" hidden="1" x14ac:dyDescent="0.25">
      <c r="A67" s="3"/>
      <c r="B67" s="3"/>
      <c r="C67" s="3"/>
      <c r="D67" s="3"/>
      <c r="E67" s="3"/>
      <c r="F67" s="3" t="s">
        <v>19</v>
      </c>
      <c r="G67" s="11">
        <v>6</v>
      </c>
      <c r="H67" s="11">
        <v>12</v>
      </c>
      <c r="I67" s="11">
        <v>18</v>
      </c>
      <c r="J67" s="11">
        <v>24</v>
      </c>
      <c r="K67" s="3">
        <v>30</v>
      </c>
      <c r="L67" s="3">
        <v>36</v>
      </c>
      <c r="M67" s="3">
        <v>42</v>
      </c>
      <c r="N67" s="3">
        <v>48</v>
      </c>
      <c r="O67" s="3">
        <v>54</v>
      </c>
      <c r="P67" s="3">
        <v>60</v>
      </c>
      <c r="Q67" s="3">
        <v>120</v>
      </c>
      <c r="R67" s="3">
        <v>300</v>
      </c>
      <c r="S67" s="3">
        <v>600</v>
      </c>
      <c r="T67" s="3">
        <v>800</v>
      </c>
      <c r="U67" s="3">
        <v>1200</v>
      </c>
    </row>
    <row r="68" spans="1:21" hidden="1" x14ac:dyDescent="0.25">
      <c r="A68" s="3" t="s">
        <v>20</v>
      </c>
      <c r="B68" s="3" t="s">
        <v>21</v>
      </c>
      <c r="C68" s="3" t="s">
        <v>22</v>
      </c>
      <c r="D68" s="3" t="s">
        <v>23</v>
      </c>
      <c r="E68" s="3" t="s">
        <v>24</v>
      </c>
      <c r="F68" s="3" t="s">
        <v>25</v>
      </c>
      <c r="G68" s="11"/>
      <c r="H68" s="11"/>
      <c r="I68" s="11"/>
      <c r="J68" s="11"/>
      <c r="K68" s="3" t="s">
        <v>26</v>
      </c>
      <c r="L68" s="3" t="s">
        <v>26</v>
      </c>
      <c r="M68" s="3" t="s">
        <v>26</v>
      </c>
      <c r="N68" s="3" t="s">
        <v>26</v>
      </c>
      <c r="O68" s="3" t="s">
        <v>26</v>
      </c>
      <c r="P68" s="3" t="s">
        <v>26</v>
      </c>
      <c r="Q68" s="3" t="s">
        <v>27</v>
      </c>
      <c r="R68" s="3" t="s">
        <v>27</v>
      </c>
      <c r="S68" s="3" t="s">
        <v>27</v>
      </c>
      <c r="T68" s="3" t="s">
        <v>27</v>
      </c>
      <c r="U68" s="3" t="s">
        <v>27</v>
      </c>
    </row>
    <row r="69" spans="1:21" hidden="1" x14ac:dyDescent="0.25">
      <c r="A69" s="3"/>
      <c r="B69" s="11">
        <v>1</v>
      </c>
      <c r="C69" s="11">
        <v>2</v>
      </c>
      <c r="D69" s="11">
        <v>3</v>
      </c>
      <c r="E69" s="11">
        <v>4</v>
      </c>
      <c r="F69" s="11">
        <v>5</v>
      </c>
      <c r="G69" s="11">
        <v>6</v>
      </c>
      <c r="H69" s="11">
        <v>7</v>
      </c>
      <c r="I69" s="11">
        <v>8</v>
      </c>
      <c r="J69" s="11">
        <v>9</v>
      </c>
      <c r="K69" s="11">
        <v>10</v>
      </c>
      <c r="L69" s="11">
        <v>11</v>
      </c>
      <c r="M69" s="11">
        <v>12</v>
      </c>
      <c r="N69" s="11">
        <v>13</v>
      </c>
      <c r="O69" s="11">
        <v>14</v>
      </c>
      <c r="P69" s="11">
        <v>15</v>
      </c>
      <c r="Q69" s="11">
        <v>16</v>
      </c>
      <c r="R69" s="11">
        <v>17</v>
      </c>
      <c r="S69" s="11">
        <v>18</v>
      </c>
      <c r="T69" s="11">
        <v>19</v>
      </c>
      <c r="U69" s="11">
        <v>20</v>
      </c>
    </row>
    <row r="70" spans="1:21" hidden="1" x14ac:dyDescent="0.25">
      <c r="A70" s="3" t="s">
        <v>28</v>
      </c>
      <c r="B70" s="3">
        <v>1</v>
      </c>
      <c r="C70" s="3" t="s">
        <v>29</v>
      </c>
      <c r="D70" s="3"/>
      <c r="E70" s="3" t="s">
        <v>30</v>
      </c>
      <c r="F70" s="3"/>
      <c r="G70" s="3">
        <v>40.200000000000003</v>
      </c>
      <c r="H70" s="3">
        <v>40.200000000000003</v>
      </c>
      <c r="I70" s="3">
        <v>42.29</v>
      </c>
      <c r="J70" s="3">
        <v>44.08</v>
      </c>
      <c r="K70" s="50">
        <v>45.64</v>
      </c>
      <c r="L70" s="50">
        <v>46.79</v>
      </c>
      <c r="M70" s="50">
        <v>47.75</v>
      </c>
      <c r="N70" s="50">
        <v>48.74</v>
      </c>
      <c r="O70" s="50">
        <v>49.71</v>
      </c>
      <c r="P70" s="50">
        <v>50.68</v>
      </c>
      <c r="Q70" s="50">
        <v>0</v>
      </c>
      <c r="R70" s="50">
        <v>0</v>
      </c>
      <c r="S70" s="50">
        <v>0</v>
      </c>
      <c r="T70" s="3">
        <v>0</v>
      </c>
      <c r="U70" s="3">
        <v>0</v>
      </c>
    </row>
    <row r="71" spans="1:21" hidden="1" x14ac:dyDescent="0.25">
      <c r="A71" s="3" t="s">
        <v>28</v>
      </c>
      <c r="B71" s="3">
        <v>2</v>
      </c>
      <c r="C71" s="3" t="s">
        <v>31</v>
      </c>
      <c r="D71" s="3"/>
      <c r="E71" s="3" t="s">
        <v>30</v>
      </c>
      <c r="F71" s="3"/>
      <c r="G71" s="3">
        <v>49.69</v>
      </c>
      <c r="H71" s="3">
        <v>49.69</v>
      </c>
      <c r="I71" s="3">
        <v>52.52</v>
      </c>
      <c r="J71" s="3">
        <v>54.83</v>
      </c>
      <c r="K71" s="50">
        <v>56.91</v>
      </c>
      <c r="L71" s="50">
        <v>58.43</v>
      </c>
      <c r="M71" s="50">
        <v>59.74</v>
      </c>
      <c r="N71" s="50">
        <v>60.99</v>
      </c>
      <c r="O71" s="50">
        <v>62.28</v>
      </c>
      <c r="P71" s="50">
        <v>63.58</v>
      </c>
      <c r="Q71" s="50">
        <v>0</v>
      </c>
      <c r="R71" s="50">
        <v>0</v>
      </c>
      <c r="S71" s="50">
        <v>0</v>
      </c>
      <c r="T71" s="3">
        <v>0</v>
      </c>
      <c r="U71" s="3">
        <v>0</v>
      </c>
    </row>
    <row r="72" spans="1:21" hidden="1" x14ac:dyDescent="0.25">
      <c r="A72" s="3" t="s">
        <v>28</v>
      </c>
      <c r="B72" s="3">
        <v>3</v>
      </c>
      <c r="C72" s="3" t="s">
        <v>32</v>
      </c>
      <c r="D72" s="3"/>
      <c r="E72" s="3" t="s">
        <v>30</v>
      </c>
      <c r="F72" s="3"/>
      <c r="G72" s="3">
        <v>40.200000000000003</v>
      </c>
      <c r="H72" s="3">
        <v>40.200000000000003</v>
      </c>
      <c r="I72" s="3">
        <v>42.29</v>
      </c>
      <c r="J72" s="3">
        <v>44.08</v>
      </c>
      <c r="K72" s="50">
        <v>45.64</v>
      </c>
      <c r="L72" s="50">
        <v>46.79</v>
      </c>
      <c r="M72" s="50">
        <v>47.75</v>
      </c>
      <c r="N72" s="50">
        <v>48.74</v>
      </c>
      <c r="O72" s="50">
        <v>49.71</v>
      </c>
      <c r="P72" s="50">
        <v>50.68</v>
      </c>
      <c r="Q72" s="50">
        <v>0</v>
      </c>
      <c r="R72" s="50">
        <v>0</v>
      </c>
      <c r="S72" s="50">
        <v>0</v>
      </c>
      <c r="T72" s="3">
        <v>0</v>
      </c>
      <c r="U72" s="3">
        <v>0</v>
      </c>
    </row>
    <row r="73" spans="1:21" hidden="1" x14ac:dyDescent="0.25">
      <c r="A73" s="3" t="s">
        <v>28</v>
      </c>
      <c r="B73" s="3">
        <v>4</v>
      </c>
      <c r="C73" s="3" t="s">
        <v>33</v>
      </c>
      <c r="D73" s="3"/>
      <c r="E73" s="3" t="s">
        <v>30</v>
      </c>
      <c r="F73" s="3"/>
      <c r="G73" s="3">
        <v>34.380000000000003</v>
      </c>
      <c r="H73" s="3">
        <v>34.380000000000003</v>
      </c>
      <c r="I73" s="3">
        <v>36.08</v>
      </c>
      <c r="J73" s="3">
        <v>37.49</v>
      </c>
      <c r="K73" s="50">
        <v>38.739999999999995</v>
      </c>
      <c r="L73" s="50">
        <v>39.68</v>
      </c>
      <c r="M73" s="50">
        <v>40.47</v>
      </c>
      <c r="N73" s="50">
        <v>41.21</v>
      </c>
      <c r="O73" s="50">
        <v>42.019999999999996</v>
      </c>
      <c r="P73" s="50">
        <v>42.79</v>
      </c>
      <c r="Q73" s="50">
        <v>0</v>
      </c>
      <c r="R73" s="50">
        <v>0</v>
      </c>
      <c r="S73" s="50">
        <v>0</v>
      </c>
      <c r="T73" s="3">
        <v>0</v>
      </c>
      <c r="U73" s="3">
        <v>0</v>
      </c>
    </row>
    <row r="74" spans="1:21" hidden="1" x14ac:dyDescent="0.25">
      <c r="A74" s="3" t="s">
        <v>28</v>
      </c>
      <c r="B74" s="3">
        <v>5</v>
      </c>
      <c r="C74" s="3" t="s">
        <v>34</v>
      </c>
      <c r="D74" s="3"/>
      <c r="E74" s="3" t="s">
        <v>30</v>
      </c>
      <c r="F74" s="3"/>
      <c r="G74" s="3">
        <v>34.380000000000003</v>
      </c>
      <c r="H74" s="3">
        <v>34.380000000000003</v>
      </c>
      <c r="I74" s="3">
        <v>36.08</v>
      </c>
      <c r="J74" s="3">
        <v>37.49</v>
      </c>
      <c r="K74" s="50">
        <v>38.739999999999995</v>
      </c>
      <c r="L74" s="50">
        <v>39.68</v>
      </c>
      <c r="M74" s="50">
        <v>40.47</v>
      </c>
      <c r="N74" s="50">
        <v>41.21</v>
      </c>
      <c r="O74" s="50">
        <v>42.019999999999996</v>
      </c>
      <c r="P74" s="50">
        <v>42.79</v>
      </c>
      <c r="Q74" s="50">
        <v>0</v>
      </c>
      <c r="R74" s="50">
        <v>0</v>
      </c>
      <c r="S74" s="50">
        <v>0</v>
      </c>
      <c r="T74" s="3">
        <v>0</v>
      </c>
      <c r="U74" s="3">
        <v>0</v>
      </c>
    </row>
    <row r="75" spans="1:21" hidden="1" x14ac:dyDescent="0.25">
      <c r="A75" s="3" t="s">
        <v>28</v>
      </c>
      <c r="B75" s="3">
        <v>6</v>
      </c>
      <c r="C75" s="3" t="s">
        <v>35</v>
      </c>
      <c r="D75" s="3"/>
      <c r="E75" s="3" t="s">
        <v>30</v>
      </c>
      <c r="F75" s="3"/>
      <c r="G75" s="3">
        <v>34.380000000000003</v>
      </c>
      <c r="H75" s="3">
        <v>34.380000000000003</v>
      </c>
      <c r="I75" s="3">
        <v>36.08</v>
      </c>
      <c r="J75" s="3">
        <v>37.49</v>
      </c>
      <c r="K75" s="50">
        <v>38.739999999999995</v>
      </c>
      <c r="L75" s="50">
        <v>39.68</v>
      </c>
      <c r="M75" s="50">
        <v>40.47</v>
      </c>
      <c r="N75" s="50">
        <v>41.21</v>
      </c>
      <c r="O75" s="50">
        <v>42.019999999999996</v>
      </c>
      <c r="P75" s="50">
        <v>42.79</v>
      </c>
      <c r="Q75" s="50">
        <v>0</v>
      </c>
      <c r="R75" s="50">
        <v>0</v>
      </c>
      <c r="S75" s="50">
        <v>0</v>
      </c>
      <c r="T75" s="3">
        <v>0</v>
      </c>
      <c r="U75" s="3">
        <v>0</v>
      </c>
    </row>
    <row r="76" spans="1:21" hidden="1" x14ac:dyDescent="0.25">
      <c r="A76" s="3" t="s">
        <v>28</v>
      </c>
      <c r="B76" s="3">
        <v>7</v>
      </c>
      <c r="C76" s="3" t="s">
        <v>36</v>
      </c>
      <c r="D76" s="3"/>
      <c r="E76" s="3" t="s">
        <v>30</v>
      </c>
      <c r="F76" s="3"/>
      <c r="G76" s="3">
        <v>28.6</v>
      </c>
      <c r="H76" s="3">
        <v>28.6</v>
      </c>
      <c r="I76" s="3">
        <v>29.89</v>
      </c>
      <c r="J76" s="3">
        <v>30.93</v>
      </c>
      <c r="K76" s="50">
        <v>31.86</v>
      </c>
      <c r="L76" s="50">
        <v>32.58</v>
      </c>
      <c r="M76" s="50">
        <v>33.159999999999997</v>
      </c>
      <c r="N76" s="50">
        <v>33.730000000000004</v>
      </c>
      <c r="O76" s="50">
        <v>34.33</v>
      </c>
      <c r="P76" s="50">
        <v>34.93</v>
      </c>
      <c r="Q76" s="50">
        <v>0</v>
      </c>
      <c r="R76" s="50">
        <v>0</v>
      </c>
      <c r="S76" s="50">
        <v>0</v>
      </c>
      <c r="T76" s="3">
        <v>0</v>
      </c>
      <c r="U76" s="3">
        <v>0</v>
      </c>
    </row>
    <row r="77" spans="1:21" hidden="1" x14ac:dyDescent="0.25">
      <c r="A77" s="3" t="s">
        <v>28</v>
      </c>
      <c r="B77" s="3">
        <v>8</v>
      </c>
      <c r="C77" s="3" t="s">
        <v>37</v>
      </c>
      <c r="D77" s="3"/>
      <c r="E77" s="3" t="s">
        <v>30</v>
      </c>
      <c r="F77" s="3"/>
      <c r="G77" s="3">
        <v>49.69</v>
      </c>
      <c r="H77" s="3">
        <v>49.69</v>
      </c>
      <c r="I77" s="3">
        <v>52.52</v>
      </c>
      <c r="J77" s="3">
        <v>54.83</v>
      </c>
      <c r="K77" s="50">
        <v>56.91</v>
      </c>
      <c r="L77" s="50">
        <v>58.43</v>
      </c>
      <c r="M77" s="50">
        <v>59.74</v>
      </c>
      <c r="N77" s="50">
        <v>60.99</v>
      </c>
      <c r="O77" s="50">
        <v>62.28</v>
      </c>
      <c r="P77" s="50">
        <v>63.58</v>
      </c>
      <c r="Q77" s="50">
        <v>0</v>
      </c>
      <c r="R77" s="50">
        <v>0</v>
      </c>
      <c r="S77" s="50">
        <v>0</v>
      </c>
      <c r="T77" s="3">
        <v>0</v>
      </c>
      <c r="U77" s="3">
        <v>0</v>
      </c>
    </row>
    <row r="78" spans="1:21" hidden="1" x14ac:dyDescent="0.25">
      <c r="A78" s="3" t="s">
        <v>28</v>
      </c>
      <c r="B78" s="3">
        <v>9</v>
      </c>
      <c r="C78" s="3" t="s">
        <v>38</v>
      </c>
      <c r="D78" s="3"/>
      <c r="E78" s="3" t="s">
        <v>30</v>
      </c>
      <c r="F78" s="3"/>
      <c r="G78" s="3">
        <v>40.200000000000003</v>
      </c>
      <c r="H78" s="3">
        <v>40.200000000000003</v>
      </c>
      <c r="I78" s="3">
        <v>42.29</v>
      </c>
      <c r="J78" s="3">
        <v>44.08</v>
      </c>
      <c r="K78" s="50">
        <v>45.64</v>
      </c>
      <c r="L78" s="50">
        <v>46.79</v>
      </c>
      <c r="M78" s="50">
        <v>47.75</v>
      </c>
      <c r="N78" s="50">
        <v>48.74</v>
      </c>
      <c r="O78" s="50">
        <v>49.71</v>
      </c>
      <c r="P78" s="50">
        <v>50.68</v>
      </c>
      <c r="Q78" s="50">
        <v>0</v>
      </c>
      <c r="R78" s="50">
        <v>0</v>
      </c>
      <c r="S78" s="50">
        <v>0</v>
      </c>
      <c r="T78" s="3">
        <v>0</v>
      </c>
      <c r="U78" s="3">
        <v>0</v>
      </c>
    </row>
    <row r="79" spans="1:21" hidden="1" x14ac:dyDescent="0.25">
      <c r="A79" s="3" t="s">
        <v>28</v>
      </c>
      <c r="B79" s="3">
        <v>10</v>
      </c>
      <c r="C79" s="3" t="s">
        <v>39</v>
      </c>
      <c r="D79" s="3"/>
      <c r="E79" s="3" t="s">
        <v>30</v>
      </c>
      <c r="F79" s="3"/>
      <c r="G79" s="3">
        <v>46.01</v>
      </c>
      <c r="H79" s="3">
        <v>46.01</v>
      </c>
      <c r="I79" s="3">
        <v>48.53</v>
      </c>
      <c r="J79" s="3">
        <v>50.64</v>
      </c>
      <c r="K79" s="50">
        <v>52.52</v>
      </c>
      <c r="L79" s="50">
        <v>53.92</v>
      </c>
      <c r="M79" s="50">
        <v>55.08</v>
      </c>
      <c r="N79" s="50">
        <v>56.23</v>
      </c>
      <c r="O79" s="50">
        <v>57.38</v>
      </c>
      <c r="P79" s="50">
        <v>58.59</v>
      </c>
      <c r="Q79" s="50">
        <v>0</v>
      </c>
      <c r="R79" s="50">
        <v>0</v>
      </c>
      <c r="S79" s="50">
        <v>0</v>
      </c>
      <c r="T79" s="3">
        <v>0</v>
      </c>
      <c r="U79" s="3">
        <v>0</v>
      </c>
    </row>
    <row r="80" spans="1:21" hidden="1" x14ac:dyDescent="0.25">
      <c r="A80" s="3" t="s">
        <v>28</v>
      </c>
      <c r="B80" s="3">
        <v>11</v>
      </c>
      <c r="C80" s="3" t="s">
        <v>40</v>
      </c>
      <c r="D80" s="3"/>
      <c r="E80" s="3" t="s">
        <v>30</v>
      </c>
      <c r="F80" s="3"/>
      <c r="G80" s="3">
        <v>34.380000000000003</v>
      </c>
      <c r="H80" s="3">
        <v>34.380000000000003</v>
      </c>
      <c r="I80" s="3">
        <v>36.08</v>
      </c>
      <c r="J80" s="3">
        <v>37.49</v>
      </c>
      <c r="K80" s="50">
        <v>38.739999999999995</v>
      </c>
      <c r="L80" s="50">
        <v>39.68</v>
      </c>
      <c r="M80" s="50">
        <v>40.47</v>
      </c>
      <c r="N80" s="50">
        <v>41.21</v>
      </c>
      <c r="O80" s="50">
        <v>42.019999999999996</v>
      </c>
      <c r="P80" s="50">
        <v>42.79</v>
      </c>
      <c r="Q80" s="50">
        <v>0</v>
      </c>
      <c r="R80" s="50">
        <v>0</v>
      </c>
      <c r="S80" s="50">
        <v>0</v>
      </c>
      <c r="T80" s="3">
        <v>0</v>
      </c>
      <c r="U80" s="3">
        <v>0</v>
      </c>
    </row>
    <row r="81" spans="1:21" hidden="1" x14ac:dyDescent="0.25">
      <c r="A81" s="3" t="s">
        <v>28</v>
      </c>
      <c r="B81" s="3">
        <v>12</v>
      </c>
      <c r="C81" s="3" t="s">
        <v>41</v>
      </c>
      <c r="D81" s="3"/>
      <c r="E81" s="3" t="s">
        <v>30</v>
      </c>
      <c r="F81" s="3"/>
      <c r="G81" s="3">
        <v>40.200000000000003</v>
      </c>
      <c r="H81" s="3">
        <v>40.200000000000003</v>
      </c>
      <c r="I81" s="3">
        <v>42.29</v>
      </c>
      <c r="J81" s="3">
        <v>44.08</v>
      </c>
      <c r="K81" s="50">
        <v>45.64</v>
      </c>
      <c r="L81" s="50">
        <v>46.79</v>
      </c>
      <c r="M81" s="50">
        <v>47.75</v>
      </c>
      <c r="N81" s="50">
        <v>48.74</v>
      </c>
      <c r="O81" s="50">
        <v>49.71</v>
      </c>
      <c r="P81" s="50">
        <v>50.68</v>
      </c>
      <c r="Q81" s="50">
        <v>0</v>
      </c>
      <c r="R81" s="50">
        <v>0</v>
      </c>
      <c r="S81" s="50">
        <v>0</v>
      </c>
      <c r="T81" s="3">
        <v>0</v>
      </c>
      <c r="U81" s="3">
        <v>0</v>
      </c>
    </row>
    <row r="82" spans="1:21" hidden="1" x14ac:dyDescent="0.25">
      <c r="A82" s="3" t="s">
        <v>28</v>
      </c>
      <c r="B82" s="3">
        <v>13</v>
      </c>
      <c r="C82" s="3" t="s">
        <v>42</v>
      </c>
      <c r="D82" s="3"/>
      <c r="E82" s="3" t="s">
        <v>30</v>
      </c>
      <c r="F82" s="3"/>
      <c r="G82" s="3">
        <v>28.6</v>
      </c>
      <c r="H82" s="3">
        <v>28.6</v>
      </c>
      <c r="I82" s="3">
        <v>29.89</v>
      </c>
      <c r="J82" s="3">
        <v>30.93</v>
      </c>
      <c r="K82" s="50">
        <v>31.86</v>
      </c>
      <c r="L82" s="50">
        <v>32.58</v>
      </c>
      <c r="M82" s="50">
        <v>33.159999999999997</v>
      </c>
      <c r="N82" s="50">
        <v>33.730000000000004</v>
      </c>
      <c r="O82" s="50">
        <v>34.33</v>
      </c>
      <c r="P82" s="50">
        <v>34.93</v>
      </c>
      <c r="Q82" s="50">
        <v>0</v>
      </c>
      <c r="R82" s="50">
        <v>0</v>
      </c>
      <c r="S82" s="50">
        <v>0</v>
      </c>
      <c r="T82" s="3">
        <v>0</v>
      </c>
      <c r="U82" s="3">
        <v>0</v>
      </c>
    </row>
    <row r="83" spans="1:21" hidden="1" x14ac:dyDescent="0.25">
      <c r="A83" s="3" t="s">
        <v>28</v>
      </c>
      <c r="B83" s="3">
        <v>14</v>
      </c>
      <c r="C83" s="3" t="s">
        <v>43</v>
      </c>
      <c r="D83" s="3"/>
      <c r="E83" s="3" t="s">
        <v>30</v>
      </c>
      <c r="F83" s="3"/>
      <c r="G83" s="3">
        <v>49.69</v>
      </c>
      <c r="H83" s="3">
        <v>49.69</v>
      </c>
      <c r="I83" s="3">
        <v>52.52</v>
      </c>
      <c r="J83" s="3">
        <v>54.83</v>
      </c>
      <c r="K83" s="50">
        <v>56.91</v>
      </c>
      <c r="L83" s="50">
        <v>58.43</v>
      </c>
      <c r="M83" s="50">
        <v>59.74</v>
      </c>
      <c r="N83" s="50">
        <v>60.99</v>
      </c>
      <c r="O83" s="50">
        <v>62.28</v>
      </c>
      <c r="P83" s="50">
        <v>63.58</v>
      </c>
      <c r="Q83" s="50">
        <v>0</v>
      </c>
      <c r="R83" s="50">
        <v>0</v>
      </c>
      <c r="S83" s="50">
        <v>0</v>
      </c>
      <c r="T83" s="3">
        <v>0</v>
      </c>
      <c r="U83" s="3">
        <v>0</v>
      </c>
    </row>
    <row r="84" spans="1:21" hidden="1" x14ac:dyDescent="0.25">
      <c r="A84" s="3" t="s">
        <v>28</v>
      </c>
      <c r="B84" s="3">
        <v>15</v>
      </c>
      <c r="C84" s="3" t="s">
        <v>44</v>
      </c>
      <c r="D84" s="3"/>
      <c r="E84" s="3" t="s">
        <v>30</v>
      </c>
      <c r="F84" s="3"/>
      <c r="G84" s="3">
        <v>40.200000000000003</v>
      </c>
      <c r="H84" s="3">
        <v>40.200000000000003</v>
      </c>
      <c r="I84" s="3">
        <v>42.29</v>
      </c>
      <c r="J84" s="3">
        <v>44.08</v>
      </c>
      <c r="K84" s="50">
        <v>45.64</v>
      </c>
      <c r="L84" s="50">
        <v>46.79</v>
      </c>
      <c r="M84" s="50">
        <v>47.75</v>
      </c>
      <c r="N84" s="50">
        <v>48.74</v>
      </c>
      <c r="O84" s="50">
        <v>49.71</v>
      </c>
      <c r="P84" s="50">
        <v>50.68</v>
      </c>
      <c r="Q84" s="50">
        <v>0</v>
      </c>
      <c r="R84" s="50">
        <v>0</v>
      </c>
      <c r="S84" s="50">
        <v>0</v>
      </c>
      <c r="T84" s="3">
        <v>0</v>
      </c>
      <c r="U84" s="3">
        <v>0</v>
      </c>
    </row>
    <row r="85" spans="1:21" hidden="1" x14ac:dyDescent="0.25">
      <c r="A85" s="3" t="s">
        <v>28</v>
      </c>
      <c r="B85" s="3">
        <v>16</v>
      </c>
      <c r="C85" s="3" t="s">
        <v>45</v>
      </c>
      <c r="D85" s="3"/>
      <c r="E85" s="3" t="s">
        <v>30</v>
      </c>
      <c r="F85" s="3"/>
      <c r="G85" s="3">
        <v>46.01</v>
      </c>
      <c r="H85" s="3">
        <v>46.01</v>
      </c>
      <c r="I85" s="3">
        <v>48.53</v>
      </c>
      <c r="J85" s="3">
        <v>50.64</v>
      </c>
      <c r="K85" s="50">
        <v>52.52</v>
      </c>
      <c r="L85" s="50">
        <v>53.92</v>
      </c>
      <c r="M85" s="50">
        <v>55.08</v>
      </c>
      <c r="N85" s="50">
        <v>56.23</v>
      </c>
      <c r="O85" s="50">
        <v>57.38</v>
      </c>
      <c r="P85" s="50">
        <v>58.59</v>
      </c>
      <c r="Q85" s="50">
        <v>0</v>
      </c>
      <c r="R85" s="50">
        <v>0</v>
      </c>
      <c r="S85" s="50">
        <v>0</v>
      </c>
      <c r="T85" s="3">
        <v>0</v>
      </c>
      <c r="U85" s="3">
        <v>0</v>
      </c>
    </row>
    <row r="86" spans="1:21" hidden="1" x14ac:dyDescent="0.25">
      <c r="A86" s="3" t="s">
        <v>28</v>
      </c>
      <c r="B86" s="3">
        <v>17</v>
      </c>
      <c r="C86" s="3" t="s">
        <v>46</v>
      </c>
      <c r="D86" s="3"/>
      <c r="E86" s="3" t="s">
        <v>30</v>
      </c>
      <c r="F86" s="3"/>
      <c r="G86" s="3">
        <v>49.69</v>
      </c>
      <c r="H86" s="3">
        <v>49.69</v>
      </c>
      <c r="I86" s="3">
        <v>52.52</v>
      </c>
      <c r="J86" s="3">
        <v>54.83</v>
      </c>
      <c r="K86" s="50">
        <v>56.91</v>
      </c>
      <c r="L86" s="50">
        <v>58.43</v>
      </c>
      <c r="M86" s="50">
        <v>59.74</v>
      </c>
      <c r="N86" s="50">
        <v>60.99</v>
      </c>
      <c r="O86" s="50">
        <v>62.28</v>
      </c>
      <c r="P86" s="50">
        <v>63.58</v>
      </c>
      <c r="Q86" s="50">
        <v>0</v>
      </c>
      <c r="R86" s="50">
        <v>0</v>
      </c>
      <c r="S86" s="50">
        <v>0</v>
      </c>
      <c r="T86" s="3">
        <v>0</v>
      </c>
      <c r="U86" s="3">
        <v>0</v>
      </c>
    </row>
    <row r="87" spans="1:21" hidden="1" x14ac:dyDescent="0.25">
      <c r="A87" s="3" t="s">
        <v>28</v>
      </c>
      <c r="B87" s="3">
        <v>18</v>
      </c>
      <c r="C87" s="3" t="s">
        <v>47</v>
      </c>
      <c r="D87" s="3"/>
      <c r="E87" s="3" t="s">
        <v>30</v>
      </c>
      <c r="F87" s="3"/>
      <c r="G87" s="3">
        <v>46.01</v>
      </c>
      <c r="H87" s="3">
        <v>46.01</v>
      </c>
      <c r="I87" s="3">
        <v>48.53</v>
      </c>
      <c r="J87" s="3">
        <v>50.64</v>
      </c>
      <c r="K87" s="50">
        <v>52.52</v>
      </c>
      <c r="L87" s="50">
        <v>53.92</v>
      </c>
      <c r="M87" s="50">
        <v>55.08</v>
      </c>
      <c r="N87" s="50">
        <v>56.23</v>
      </c>
      <c r="O87" s="50">
        <v>57.38</v>
      </c>
      <c r="P87" s="50">
        <v>58.59</v>
      </c>
      <c r="Q87" s="50">
        <v>0</v>
      </c>
      <c r="R87" s="50">
        <v>0</v>
      </c>
      <c r="S87" s="50">
        <v>0</v>
      </c>
      <c r="T87" s="3">
        <v>0</v>
      </c>
      <c r="U87" s="3">
        <v>0</v>
      </c>
    </row>
    <row r="88" spans="1:21" hidden="1" x14ac:dyDescent="0.25">
      <c r="A88" s="3" t="s">
        <v>28</v>
      </c>
      <c r="B88" s="3">
        <v>19</v>
      </c>
      <c r="C88" s="3" t="s">
        <v>48</v>
      </c>
      <c r="D88" s="3"/>
      <c r="E88" s="3" t="s">
        <v>30</v>
      </c>
      <c r="F88" s="3"/>
      <c r="G88" s="3">
        <v>46.01</v>
      </c>
      <c r="H88" s="3">
        <v>46.01</v>
      </c>
      <c r="I88" s="3">
        <v>48.53</v>
      </c>
      <c r="J88" s="3">
        <v>50.64</v>
      </c>
      <c r="K88" s="50">
        <v>52.52</v>
      </c>
      <c r="L88" s="50">
        <v>53.92</v>
      </c>
      <c r="M88" s="50">
        <v>55.08</v>
      </c>
      <c r="N88" s="50">
        <v>56.23</v>
      </c>
      <c r="O88" s="50">
        <v>57.38</v>
      </c>
      <c r="P88" s="50">
        <v>58.59</v>
      </c>
      <c r="Q88" s="50">
        <v>0</v>
      </c>
      <c r="R88" s="50">
        <v>0</v>
      </c>
      <c r="S88" s="50">
        <v>0</v>
      </c>
      <c r="T88" s="3">
        <v>0</v>
      </c>
      <c r="U88" s="3">
        <v>0</v>
      </c>
    </row>
    <row r="89" spans="1:21" hidden="1" x14ac:dyDescent="0.25">
      <c r="A89" s="3" t="s">
        <v>28</v>
      </c>
      <c r="B89" s="3">
        <v>20</v>
      </c>
      <c r="C89" s="3" t="s">
        <v>49</v>
      </c>
      <c r="D89" s="3"/>
      <c r="E89" s="3" t="s">
        <v>30</v>
      </c>
      <c r="F89" s="3"/>
      <c r="G89" s="3">
        <v>88.36</v>
      </c>
      <c r="H89" s="3">
        <v>88.36</v>
      </c>
      <c r="I89" s="3">
        <v>94.01</v>
      </c>
      <c r="J89" s="3">
        <v>98.66</v>
      </c>
      <c r="K89" s="50">
        <v>102.8</v>
      </c>
      <c r="L89" s="50">
        <v>105.87</v>
      </c>
      <c r="M89" s="50">
        <v>108.45</v>
      </c>
      <c r="N89" s="50">
        <v>111.01</v>
      </c>
      <c r="O89" s="50">
        <v>113.64</v>
      </c>
      <c r="P89" s="50">
        <v>116.21</v>
      </c>
      <c r="Q89" s="50">
        <v>0</v>
      </c>
      <c r="R89" s="50">
        <v>0</v>
      </c>
      <c r="S89" s="50">
        <v>0</v>
      </c>
      <c r="T89" s="3">
        <v>0</v>
      </c>
      <c r="U89" s="3">
        <v>0</v>
      </c>
    </row>
    <row r="90" spans="1:21" hidden="1" x14ac:dyDescent="0.25">
      <c r="A90" s="3" t="s">
        <v>28</v>
      </c>
      <c r="B90" s="3">
        <v>21</v>
      </c>
      <c r="C90" s="3" t="s">
        <v>50</v>
      </c>
      <c r="D90" s="3"/>
      <c r="E90" s="3" t="s">
        <v>30</v>
      </c>
      <c r="F90" s="3"/>
      <c r="G90" s="3">
        <v>40.200000000000003</v>
      </c>
      <c r="H90" s="3">
        <v>40.200000000000003</v>
      </c>
      <c r="I90" s="3">
        <v>42.29</v>
      </c>
      <c r="J90" s="3">
        <v>44.08</v>
      </c>
      <c r="K90" s="50">
        <v>45.64</v>
      </c>
      <c r="L90" s="50">
        <v>46.79</v>
      </c>
      <c r="M90" s="50">
        <v>47.75</v>
      </c>
      <c r="N90" s="50">
        <v>48.74</v>
      </c>
      <c r="O90" s="50">
        <v>49.71</v>
      </c>
      <c r="P90" s="50">
        <v>50.68</v>
      </c>
      <c r="Q90" s="50">
        <v>0</v>
      </c>
      <c r="R90" s="50">
        <v>0</v>
      </c>
      <c r="S90" s="50">
        <v>0</v>
      </c>
      <c r="T90" s="3">
        <v>0</v>
      </c>
      <c r="U90" s="3">
        <v>0</v>
      </c>
    </row>
    <row r="91" spans="1:21" hidden="1" x14ac:dyDescent="0.25">
      <c r="A91" s="3" t="s">
        <v>28</v>
      </c>
      <c r="B91" s="3">
        <v>22</v>
      </c>
      <c r="C91" s="3" t="s">
        <v>51</v>
      </c>
      <c r="D91" s="3"/>
      <c r="E91" s="3" t="s">
        <v>30</v>
      </c>
      <c r="F91" s="3"/>
      <c r="G91" s="3">
        <v>49.69</v>
      </c>
      <c r="H91" s="3">
        <v>49.69</v>
      </c>
      <c r="I91" s="3">
        <v>52.52</v>
      </c>
      <c r="J91" s="3">
        <v>54.83</v>
      </c>
      <c r="K91" s="50">
        <v>56.91</v>
      </c>
      <c r="L91" s="50">
        <v>58.43</v>
      </c>
      <c r="M91" s="50">
        <v>59.74</v>
      </c>
      <c r="N91" s="50">
        <v>60.99</v>
      </c>
      <c r="O91" s="50">
        <v>62.28</v>
      </c>
      <c r="P91" s="50">
        <v>63.58</v>
      </c>
      <c r="Q91" s="50">
        <v>0</v>
      </c>
      <c r="R91" s="50">
        <v>0</v>
      </c>
      <c r="S91" s="50">
        <v>0</v>
      </c>
      <c r="T91" s="3">
        <v>0</v>
      </c>
      <c r="U91" s="3">
        <v>0</v>
      </c>
    </row>
    <row r="92" spans="1:21" hidden="1" x14ac:dyDescent="0.25">
      <c r="A92" s="3" t="s">
        <v>28</v>
      </c>
      <c r="B92" s="3">
        <v>23</v>
      </c>
      <c r="C92" s="3" t="s">
        <v>52</v>
      </c>
      <c r="D92" s="3"/>
      <c r="E92" s="3" t="s">
        <v>30</v>
      </c>
      <c r="F92" s="3"/>
      <c r="G92" s="3">
        <v>46.01</v>
      </c>
      <c r="H92" s="3">
        <v>46.01</v>
      </c>
      <c r="I92" s="3">
        <v>48.53</v>
      </c>
      <c r="J92" s="3">
        <v>50.64</v>
      </c>
      <c r="K92" s="50">
        <v>52.52</v>
      </c>
      <c r="L92" s="50">
        <v>53.92</v>
      </c>
      <c r="M92" s="50">
        <v>55.08</v>
      </c>
      <c r="N92" s="50">
        <v>56.23</v>
      </c>
      <c r="O92" s="50">
        <v>57.38</v>
      </c>
      <c r="P92" s="50">
        <v>58.59</v>
      </c>
      <c r="Q92" s="50">
        <v>0</v>
      </c>
      <c r="R92" s="50">
        <v>0</v>
      </c>
      <c r="S92" s="50">
        <v>0</v>
      </c>
      <c r="T92" s="3">
        <v>0</v>
      </c>
      <c r="U92" s="3">
        <v>0</v>
      </c>
    </row>
    <row r="93" spans="1:21" hidden="1" x14ac:dyDescent="0.25">
      <c r="A93" s="3" t="s">
        <v>28</v>
      </c>
      <c r="B93" s="3">
        <v>24</v>
      </c>
      <c r="C93" s="3" t="s">
        <v>53</v>
      </c>
      <c r="D93" s="3"/>
      <c r="E93" s="3" t="s">
        <v>30</v>
      </c>
      <c r="F93" s="3"/>
      <c r="G93" s="3">
        <v>46.01</v>
      </c>
      <c r="H93" s="3">
        <v>46.01</v>
      </c>
      <c r="I93" s="3">
        <v>48.53</v>
      </c>
      <c r="J93" s="3">
        <v>50.64</v>
      </c>
      <c r="K93" s="50">
        <v>52.52</v>
      </c>
      <c r="L93" s="50">
        <v>53.92</v>
      </c>
      <c r="M93" s="50">
        <v>55.08</v>
      </c>
      <c r="N93" s="50">
        <v>56.23</v>
      </c>
      <c r="O93" s="50">
        <v>57.38</v>
      </c>
      <c r="P93" s="50">
        <v>58.59</v>
      </c>
      <c r="Q93" s="50">
        <v>0</v>
      </c>
      <c r="R93" s="50">
        <v>0</v>
      </c>
      <c r="S93" s="50">
        <v>0</v>
      </c>
      <c r="T93" s="3">
        <v>0</v>
      </c>
      <c r="U93" s="3">
        <v>0</v>
      </c>
    </row>
    <row r="94" spans="1:21" hidden="1" x14ac:dyDescent="0.25">
      <c r="A94" s="3" t="s">
        <v>28</v>
      </c>
      <c r="B94" s="3">
        <v>25</v>
      </c>
      <c r="C94" s="3" t="s">
        <v>54</v>
      </c>
      <c r="D94" s="3"/>
      <c r="E94" s="3" t="s">
        <v>30</v>
      </c>
      <c r="F94" s="3"/>
      <c r="G94" s="3">
        <v>40.200000000000003</v>
      </c>
      <c r="H94" s="3">
        <v>40.200000000000003</v>
      </c>
      <c r="I94" s="3">
        <v>42.29</v>
      </c>
      <c r="J94" s="3">
        <v>44.08</v>
      </c>
      <c r="K94" s="50">
        <v>45.64</v>
      </c>
      <c r="L94" s="50">
        <v>46.79</v>
      </c>
      <c r="M94" s="50">
        <v>47.75</v>
      </c>
      <c r="N94" s="50">
        <v>48.74</v>
      </c>
      <c r="O94" s="50">
        <v>49.71</v>
      </c>
      <c r="P94" s="50">
        <v>50.68</v>
      </c>
      <c r="Q94" s="50">
        <v>0</v>
      </c>
      <c r="R94" s="50">
        <v>0</v>
      </c>
      <c r="S94" s="50">
        <v>0</v>
      </c>
      <c r="T94" s="3">
        <v>0</v>
      </c>
      <c r="U94" s="3">
        <v>0</v>
      </c>
    </row>
    <row r="95" spans="1:21" hidden="1" x14ac:dyDescent="0.25">
      <c r="A95" s="3" t="s">
        <v>28</v>
      </c>
      <c r="B95" s="3">
        <v>26</v>
      </c>
      <c r="C95" s="3" t="s">
        <v>55</v>
      </c>
      <c r="D95" s="3"/>
      <c r="E95" s="3" t="s">
        <v>30</v>
      </c>
      <c r="F95" s="3"/>
      <c r="G95" s="3">
        <v>28.6</v>
      </c>
      <c r="H95" s="3">
        <v>28.6</v>
      </c>
      <c r="I95" s="3">
        <v>29.89</v>
      </c>
      <c r="J95" s="3">
        <v>30.93</v>
      </c>
      <c r="K95" s="50">
        <v>31.86</v>
      </c>
      <c r="L95" s="50">
        <v>32.58</v>
      </c>
      <c r="M95" s="50">
        <v>33.159999999999997</v>
      </c>
      <c r="N95" s="50">
        <v>33.730000000000004</v>
      </c>
      <c r="O95" s="50">
        <v>34.33</v>
      </c>
      <c r="P95" s="50">
        <v>34.93</v>
      </c>
      <c r="Q95" s="50">
        <v>0</v>
      </c>
      <c r="R95" s="50">
        <v>0</v>
      </c>
      <c r="S95" s="50">
        <v>0</v>
      </c>
      <c r="T95" s="3">
        <v>0</v>
      </c>
      <c r="U95" s="3">
        <v>0</v>
      </c>
    </row>
    <row r="96" spans="1:21" hidden="1" x14ac:dyDescent="0.25">
      <c r="A96" s="3" t="s">
        <v>28</v>
      </c>
      <c r="B96" s="3">
        <v>27</v>
      </c>
      <c r="C96" s="3" t="s">
        <v>56</v>
      </c>
      <c r="D96" s="3"/>
      <c r="E96" s="3" t="s">
        <v>30</v>
      </c>
      <c r="F96" s="3"/>
      <c r="G96" s="3">
        <v>49.69</v>
      </c>
      <c r="H96" s="3">
        <v>49.69</v>
      </c>
      <c r="I96" s="3">
        <v>52.52</v>
      </c>
      <c r="J96" s="3">
        <v>54.83</v>
      </c>
      <c r="K96" s="50">
        <v>56.91</v>
      </c>
      <c r="L96" s="50">
        <v>58.43</v>
      </c>
      <c r="M96" s="50">
        <v>59.74</v>
      </c>
      <c r="N96" s="50">
        <v>60.99</v>
      </c>
      <c r="O96" s="50">
        <v>62.28</v>
      </c>
      <c r="P96" s="50">
        <v>63.58</v>
      </c>
      <c r="Q96" s="50">
        <v>0</v>
      </c>
      <c r="R96" s="50">
        <v>0</v>
      </c>
      <c r="S96" s="50">
        <v>0</v>
      </c>
      <c r="T96" s="3">
        <v>0</v>
      </c>
      <c r="U96" s="3">
        <v>0</v>
      </c>
    </row>
    <row r="97" spans="1:21" hidden="1" x14ac:dyDescent="0.25">
      <c r="A97" s="3" t="s">
        <v>28</v>
      </c>
      <c r="B97" s="3">
        <v>28</v>
      </c>
      <c r="C97" s="3" t="s">
        <v>57</v>
      </c>
      <c r="D97" s="3"/>
      <c r="E97" s="3" t="s">
        <v>30</v>
      </c>
      <c r="F97" s="3"/>
      <c r="G97" s="3">
        <v>49.69</v>
      </c>
      <c r="H97" s="3">
        <v>49.69</v>
      </c>
      <c r="I97" s="3">
        <v>52.52</v>
      </c>
      <c r="J97" s="3">
        <v>54.83</v>
      </c>
      <c r="K97" s="50">
        <v>56.91</v>
      </c>
      <c r="L97" s="50">
        <v>58.43</v>
      </c>
      <c r="M97" s="50">
        <v>59.74</v>
      </c>
      <c r="N97" s="50">
        <v>60.99</v>
      </c>
      <c r="O97" s="50">
        <v>62.28</v>
      </c>
      <c r="P97" s="50">
        <v>63.58</v>
      </c>
      <c r="Q97" s="50">
        <v>0</v>
      </c>
      <c r="R97" s="50">
        <v>0</v>
      </c>
      <c r="S97" s="50">
        <v>0</v>
      </c>
      <c r="T97" s="3">
        <v>0</v>
      </c>
      <c r="U97" s="3">
        <v>0</v>
      </c>
    </row>
    <row r="98" spans="1:21" hidden="1" x14ac:dyDescent="0.25">
      <c r="A98" s="3" t="s">
        <v>28</v>
      </c>
      <c r="B98" s="3">
        <v>29</v>
      </c>
      <c r="C98" s="3" t="s">
        <v>58</v>
      </c>
      <c r="D98" s="3"/>
      <c r="E98" s="3" t="s">
        <v>30</v>
      </c>
      <c r="F98" s="3"/>
      <c r="G98" s="3">
        <v>49.69</v>
      </c>
      <c r="H98" s="3">
        <v>49.69</v>
      </c>
      <c r="I98" s="3">
        <v>52.52</v>
      </c>
      <c r="J98" s="3">
        <v>54.83</v>
      </c>
      <c r="K98" s="50">
        <v>56.91</v>
      </c>
      <c r="L98" s="50">
        <v>58.43</v>
      </c>
      <c r="M98" s="50">
        <v>59.74</v>
      </c>
      <c r="N98" s="50">
        <v>60.99</v>
      </c>
      <c r="O98" s="50">
        <v>62.28</v>
      </c>
      <c r="P98" s="50">
        <v>63.58</v>
      </c>
      <c r="Q98" s="50">
        <v>0</v>
      </c>
      <c r="R98" s="50">
        <v>0</v>
      </c>
      <c r="S98" s="50">
        <v>0</v>
      </c>
      <c r="T98" s="3">
        <v>0</v>
      </c>
      <c r="U98" s="3">
        <v>0</v>
      </c>
    </row>
    <row r="99" spans="1:21" hidden="1" x14ac:dyDescent="0.25">
      <c r="A99" s="3" t="s">
        <v>28</v>
      </c>
      <c r="B99" s="3">
        <v>30</v>
      </c>
      <c r="C99" s="3" t="s">
        <v>59</v>
      </c>
      <c r="D99" s="3"/>
      <c r="E99" s="3" t="s">
        <v>30</v>
      </c>
      <c r="F99" s="3"/>
      <c r="G99" s="3">
        <v>28.6</v>
      </c>
      <c r="H99" s="3">
        <v>28.6</v>
      </c>
      <c r="I99" s="3">
        <v>29.89</v>
      </c>
      <c r="J99" s="3">
        <v>30.93</v>
      </c>
      <c r="K99" s="50">
        <v>31.86</v>
      </c>
      <c r="L99" s="50">
        <v>32.58</v>
      </c>
      <c r="M99" s="50">
        <v>33.159999999999997</v>
      </c>
      <c r="N99" s="50">
        <v>33.730000000000004</v>
      </c>
      <c r="O99" s="50">
        <v>34.33</v>
      </c>
      <c r="P99" s="50">
        <v>34.93</v>
      </c>
      <c r="Q99" s="50">
        <v>0</v>
      </c>
      <c r="R99" s="50">
        <v>0</v>
      </c>
      <c r="S99" s="50">
        <v>0</v>
      </c>
      <c r="T99" s="3">
        <v>0</v>
      </c>
      <c r="U99" s="3">
        <v>0</v>
      </c>
    </row>
    <row r="100" spans="1:21" hidden="1" x14ac:dyDescent="0.25">
      <c r="A100" s="3" t="s">
        <v>28</v>
      </c>
      <c r="B100" s="3">
        <v>31</v>
      </c>
      <c r="C100" s="3" t="s">
        <v>60</v>
      </c>
      <c r="D100" s="3"/>
      <c r="E100" s="3" t="s">
        <v>30</v>
      </c>
      <c r="F100" s="3"/>
      <c r="G100" s="3">
        <v>40.200000000000003</v>
      </c>
      <c r="H100" s="3">
        <v>40.200000000000003</v>
      </c>
      <c r="I100" s="3">
        <v>42.29</v>
      </c>
      <c r="J100" s="3">
        <v>44.08</v>
      </c>
      <c r="K100" s="50">
        <v>45.64</v>
      </c>
      <c r="L100" s="50">
        <v>46.79</v>
      </c>
      <c r="M100" s="50">
        <v>47.75</v>
      </c>
      <c r="N100" s="50">
        <v>48.74</v>
      </c>
      <c r="O100" s="50">
        <v>49.71</v>
      </c>
      <c r="P100" s="50">
        <v>50.68</v>
      </c>
      <c r="Q100" s="50">
        <v>0</v>
      </c>
      <c r="R100" s="50">
        <v>0</v>
      </c>
      <c r="S100" s="50">
        <v>0</v>
      </c>
      <c r="T100" s="3">
        <v>0</v>
      </c>
      <c r="U100" s="3">
        <v>0</v>
      </c>
    </row>
    <row r="101" spans="1:21" hidden="1" x14ac:dyDescent="0.25">
      <c r="A101" s="3" t="s">
        <v>28</v>
      </c>
      <c r="B101" s="3">
        <v>32</v>
      </c>
      <c r="C101" s="3" t="s">
        <v>61</v>
      </c>
      <c r="D101" s="3"/>
      <c r="E101" s="3" t="s">
        <v>30</v>
      </c>
      <c r="F101" s="3"/>
      <c r="G101" s="3">
        <v>40.200000000000003</v>
      </c>
      <c r="H101" s="3">
        <v>40.200000000000003</v>
      </c>
      <c r="I101" s="3">
        <v>42.29</v>
      </c>
      <c r="J101" s="3">
        <v>44.08</v>
      </c>
      <c r="K101" s="50">
        <v>45.64</v>
      </c>
      <c r="L101" s="50">
        <v>46.79</v>
      </c>
      <c r="M101" s="50">
        <v>47.75</v>
      </c>
      <c r="N101" s="50">
        <v>48.74</v>
      </c>
      <c r="O101" s="50">
        <v>49.71</v>
      </c>
      <c r="P101" s="50">
        <v>50.68</v>
      </c>
      <c r="Q101" s="50">
        <v>0</v>
      </c>
      <c r="R101" s="50">
        <v>0</v>
      </c>
      <c r="S101" s="50">
        <v>0</v>
      </c>
      <c r="T101" s="3">
        <v>0</v>
      </c>
      <c r="U101" s="3">
        <v>0</v>
      </c>
    </row>
    <row r="102" spans="1:21" hidden="1" x14ac:dyDescent="0.25">
      <c r="A102" s="3" t="s">
        <v>28</v>
      </c>
      <c r="B102" s="3">
        <v>33</v>
      </c>
      <c r="C102" s="3" t="s">
        <v>62</v>
      </c>
      <c r="D102" s="3"/>
      <c r="E102" s="3" t="s">
        <v>30</v>
      </c>
      <c r="F102" s="3"/>
      <c r="G102" s="3">
        <v>46.01</v>
      </c>
      <c r="H102" s="3">
        <v>46.01</v>
      </c>
      <c r="I102" s="3">
        <v>48.53</v>
      </c>
      <c r="J102" s="3">
        <v>50.64</v>
      </c>
      <c r="K102" s="50">
        <v>52.52</v>
      </c>
      <c r="L102" s="50">
        <v>53.92</v>
      </c>
      <c r="M102" s="50">
        <v>55.08</v>
      </c>
      <c r="N102" s="50">
        <v>56.23</v>
      </c>
      <c r="O102" s="50">
        <v>57.38</v>
      </c>
      <c r="P102" s="50">
        <v>58.59</v>
      </c>
      <c r="Q102" s="50">
        <v>0</v>
      </c>
      <c r="R102" s="50">
        <v>0</v>
      </c>
      <c r="S102" s="50">
        <v>0</v>
      </c>
      <c r="T102" s="3">
        <v>0</v>
      </c>
      <c r="U102" s="3">
        <v>0</v>
      </c>
    </row>
    <row r="103" spans="1:21" hidden="1" x14ac:dyDescent="0.25">
      <c r="A103" s="3" t="s">
        <v>28</v>
      </c>
      <c r="B103" s="3">
        <v>34</v>
      </c>
      <c r="C103" s="3" t="s">
        <v>63</v>
      </c>
      <c r="D103" s="3"/>
      <c r="E103" s="3" t="s">
        <v>30</v>
      </c>
      <c r="F103" s="3"/>
      <c r="G103" s="3">
        <v>28.6</v>
      </c>
      <c r="H103" s="3">
        <v>28.6</v>
      </c>
      <c r="I103" s="3">
        <v>29.89</v>
      </c>
      <c r="J103" s="3">
        <v>30.93</v>
      </c>
      <c r="K103" s="50">
        <v>31.86</v>
      </c>
      <c r="L103" s="50">
        <v>32.58</v>
      </c>
      <c r="M103" s="50">
        <v>33.159999999999997</v>
      </c>
      <c r="N103" s="50">
        <v>33.730000000000004</v>
      </c>
      <c r="O103" s="50">
        <v>34.33</v>
      </c>
      <c r="P103" s="50">
        <v>34.93</v>
      </c>
      <c r="Q103" s="50">
        <v>0</v>
      </c>
      <c r="R103" s="50">
        <v>0</v>
      </c>
      <c r="S103" s="50">
        <v>0</v>
      </c>
      <c r="T103" s="3">
        <v>0</v>
      </c>
      <c r="U103" s="3">
        <v>0</v>
      </c>
    </row>
    <row r="104" spans="1:21" hidden="1" x14ac:dyDescent="0.25">
      <c r="A104" s="3" t="s">
        <v>28</v>
      </c>
      <c r="B104" s="3">
        <v>35</v>
      </c>
      <c r="C104" s="3" t="s">
        <v>64</v>
      </c>
      <c r="D104" s="3"/>
      <c r="E104" s="3" t="s">
        <v>30</v>
      </c>
      <c r="F104" s="3"/>
      <c r="G104" s="3">
        <v>49.69</v>
      </c>
      <c r="H104" s="3">
        <v>49.69</v>
      </c>
      <c r="I104" s="3">
        <v>52.52</v>
      </c>
      <c r="J104" s="3">
        <v>54.83</v>
      </c>
      <c r="K104" s="50">
        <v>56.91</v>
      </c>
      <c r="L104" s="50">
        <v>58.43</v>
      </c>
      <c r="M104" s="50">
        <v>59.74</v>
      </c>
      <c r="N104" s="50">
        <v>60.99</v>
      </c>
      <c r="O104" s="50">
        <v>62.28</v>
      </c>
      <c r="P104" s="50">
        <v>63.58</v>
      </c>
      <c r="Q104" s="50">
        <v>0</v>
      </c>
      <c r="R104" s="50">
        <v>0</v>
      </c>
      <c r="S104" s="50">
        <v>0</v>
      </c>
      <c r="T104" s="3">
        <v>0</v>
      </c>
      <c r="U104" s="3">
        <v>0</v>
      </c>
    </row>
    <row r="105" spans="1:21" hidden="1" x14ac:dyDescent="0.25">
      <c r="A105" s="3" t="s">
        <v>28</v>
      </c>
      <c r="B105" s="3">
        <v>36</v>
      </c>
      <c r="C105" s="3" t="s">
        <v>65</v>
      </c>
      <c r="D105" s="3"/>
      <c r="E105" s="3" t="s">
        <v>30</v>
      </c>
      <c r="F105" s="3"/>
      <c r="G105" s="3">
        <v>46.01</v>
      </c>
      <c r="H105" s="3">
        <v>46.01</v>
      </c>
      <c r="I105" s="3">
        <v>48.53</v>
      </c>
      <c r="J105" s="3">
        <v>50.64</v>
      </c>
      <c r="K105" s="50">
        <v>52.52</v>
      </c>
      <c r="L105" s="50">
        <v>53.92</v>
      </c>
      <c r="M105" s="50">
        <v>55.08</v>
      </c>
      <c r="N105" s="50">
        <v>56.23</v>
      </c>
      <c r="O105" s="50">
        <v>57.38</v>
      </c>
      <c r="P105" s="50">
        <v>58.59</v>
      </c>
      <c r="Q105" s="50">
        <v>0</v>
      </c>
      <c r="R105" s="50">
        <v>0</v>
      </c>
      <c r="S105" s="50">
        <v>0</v>
      </c>
      <c r="T105" s="3">
        <v>0</v>
      </c>
      <c r="U105" s="3">
        <v>0</v>
      </c>
    </row>
    <row r="106" spans="1:21" hidden="1" x14ac:dyDescent="0.25">
      <c r="A106" s="3" t="s">
        <v>28</v>
      </c>
      <c r="B106" s="3">
        <v>37</v>
      </c>
      <c r="C106" s="3" t="s">
        <v>66</v>
      </c>
      <c r="D106" s="3"/>
      <c r="E106" s="3" t="s">
        <v>30</v>
      </c>
      <c r="F106" s="3"/>
      <c r="G106" s="3">
        <v>46.01</v>
      </c>
      <c r="H106" s="3">
        <v>46.01</v>
      </c>
      <c r="I106" s="3">
        <v>48.53</v>
      </c>
      <c r="J106" s="3">
        <v>50.64</v>
      </c>
      <c r="K106" s="50">
        <v>52.52</v>
      </c>
      <c r="L106" s="50">
        <v>53.92</v>
      </c>
      <c r="M106" s="50">
        <v>55.08</v>
      </c>
      <c r="N106" s="50">
        <v>56.23</v>
      </c>
      <c r="O106" s="50">
        <v>57.38</v>
      </c>
      <c r="P106" s="50">
        <v>58.59</v>
      </c>
      <c r="Q106" s="50">
        <v>0</v>
      </c>
      <c r="R106" s="50">
        <v>0</v>
      </c>
      <c r="S106" s="50">
        <v>0</v>
      </c>
      <c r="T106" s="3">
        <v>0</v>
      </c>
      <c r="U106" s="3">
        <v>0</v>
      </c>
    </row>
    <row r="107" spans="1:21" hidden="1" x14ac:dyDescent="0.25">
      <c r="A107" s="3" t="s">
        <v>28</v>
      </c>
      <c r="B107" s="3">
        <v>38</v>
      </c>
      <c r="C107" s="3" t="s">
        <v>67</v>
      </c>
      <c r="D107" s="3"/>
      <c r="E107" s="3" t="s">
        <v>30</v>
      </c>
      <c r="F107" s="3"/>
      <c r="G107" s="3">
        <v>34.380000000000003</v>
      </c>
      <c r="H107" s="3">
        <v>34.380000000000003</v>
      </c>
      <c r="I107" s="3">
        <v>36.08</v>
      </c>
      <c r="J107" s="3">
        <v>37.49</v>
      </c>
      <c r="K107" s="50">
        <v>38.739999999999995</v>
      </c>
      <c r="L107" s="50">
        <v>39.68</v>
      </c>
      <c r="M107" s="50">
        <v>40.47</v>
      </c>
      <c r="N107" s="50">
        <v>41.21</v>
      </c>
      <c r="O107" s="50">
        <v>42.019999999999996</v>
      </c>
      <c r="P107" s="50">
        <v>42.79</v>
      </c>
      <c r="Q107" s="50">
        <v>0</v>
      </c>
      <c r="R107" s="50">
        <v>0</v>
      </c>
      <c r="S107" s="50">
        <v>0</v>
      </c>
      <c r="T107" s="3">
        <v>0</v>
      </c>
      <c r="U107" s="3">
        <v>0</v>
      </c>
    </row>
    <row r="108" spans="1:21" hidden="1" x14ac:dyDescent="0.25">
      <c r="A108" s="3" t="s">
        <v>28</v>
      </c>
      <c r="B108" s="3">
        <v>39</v>
      </c>
      <c r="C108" s="3" t="s">
        <v>68</v>
      </c>
      <c r="D108" s="3"/>
      <c r="E108" s="3" t="s">
        <v>30</v>
      </c>
      <c r="F108" s="3"/>
      <c r="G108" s="3">
        <v>40.200000000000003</v>
      </c>
      <c r="H108" s="3">
        <v>40.200000000000003</v>
      </c>
      <c r="I108" s="3">
        <v>42.29</v>
      </c>
      <c r="J108" s="3">
        <v>44.08</v>
      </c>
      <c r="K108" s="50">
        <v>45.64</v>
      </c>
      <c r="L108" s="50">
        <v>46.79</v>
      </c>
      <c r="M108" s="50">
        <v>47.75</v>
      </c>
      <c r="N108" s="50">
        <v>48.74</v>
      </c>
      <c r="O108" s="50">
        <v>49.71</v>
      </c>
      <c r="P108" s="50">
        <v>50.68</v>
      </c>
      <c r="Q108" s="50">
        <v>0</v>
      </c>
      <c r="R108" s="50">
        <v>0</v>
      </c>
      <c r="S108" s="50">
        <v>0</v>
      </c>
      <c r="T108" s="3">
        <v>0</v>
      </c>
      <c r="U108" s="3">
        <v>0</v>
      </c>
    </row>
    <row r="109" spans="1:21" hidden="1" x14ac:dyDescent="0.25">
      <c r="A109" s="3" t="s">
        <v>28</v>
      </c>
      <c r="B109" s="3">
        <v>40</v>
      </c>
      <c r="C109" s="3" t="s">
        <v>69</v>
      </c>
      <c r="D109" s="3"/>
      <c r="E109" s="3" t="s">
        <v>30</v>
      </c>
      <c r="F109" s="3"/>
      <c r="G109" s="3">
        <v>46.01</v>
      </c>
      <c r="H109" s="3">
        <v>46.01</v>
      </c>
      <c r="I109" s="3">
        <v>48.53</v>
      </c>
      <c r="J109" s="3">
        <v>50.64</v>
      </c>
      <c r="K109" s="50">
        <v>52.52</v>
      </c>
      <c r="L109" s="50">
        <v>53.92</v>
      </c>
      <c r="M109" s="50">
        <v>55.08</v>
      </c>
      <c r="N109" s="50">
        <v>56.23</v>
      </c>
      <c r="O109" s="50">
        <v>57.38</v>
      </c>
      <c r="P109" s="50">
        <v>58.59</v>
      </c>
      <c r="Q109" s="50">
        <v>0</v>
      </c>
      <c r="R109" s="50">
        <v>0</v>
      </c>
      <c r="S109" s="50">
        <v>0</v>
      </c>
      <c r="T109" s="3">
        <v>0</v>
      </c>
      <c r="U109" s="3">
        <v>0</v>
      </c>
    </row>
    <row r="110" spans="1:21" hidden="1" x14ac:dyDescent="0.25">
      <c r="A110" s="3" t="s">
        <v>28</v>
      </c>
      <c r="B110" s="3">
        <v>41</v>
      </c>
      <c r="C110" s="3" t="s">
        <v>70</v>
      </c>
      <c r="D110" s="3"/>
      <c r="E110" s="3" t="s">
        <v>30</v>
      </c>
      <c r="F110" s="3"/>
      <c r="G110" s="3">
        <v>46.01</v>
      </c>
      <c r="H110" s="3">
        <v>46.01</v>
      </c>
      <c r="I110" s="3">
        <v>48.53</v>
      </c>
      <c r="J110" s="3">
        <v>50.64</v>
      </c>
      <c r="K110" s="50">
        <v>52.52</v>
      </c>
      <c r="L110" s="50">
        <v>53.92</v>
      </c>
      <c r="M110" s="50">
        <v>55.08</v>
      </c>
      <c r="N110" s="50">
        <v>56.23</v>
      </c>
      <c r="O110" s="50">
        <v>57.38</v>
      </c>
      <c r="P110" s="50">
        <v>58.59</v>
      </c>
      <c r="Q110" s="50">
        <v>0</v>
      </c>
      <c r="R110" s="50">
        <v>0</v>
      </c>
      <c r="S110" s="50">
        <v>0</v>
      </c>
      <c r="T110" s="3">
        <v>0</v>
      </c>
      <c r="U110" s="3">
        <v>0</v>
      </c>
    </row>
    <row r="111" spans="1:21" hidden="1" x14ac:dyDescent="0.25">
      <c r="A111" s="3" t="s">
        <v>28</v>
      </c>
      <c r="B111" s="3">
        <v>42</v>
      </c>
      <c r="C111" s="3" t="s">
        <v>71</v>
      </c>
      <c r="D111" s="3"/>
      <c r="E111" s="3" t="s">
        <v>30</v>
      </c>
      <c r="F111" s="3"/>
      <c r="G111" s="3">
        <v>34.380000000000003</v>
      </c>
      <c r="H111" s="3">
        <v>34.380000000000003</v>
      </c>
      <c r="I111" s="3">
        <v>36.08</v>
      </c>
      <c r="J111" s="3">
        <v>37.49</v>
      </c>
      <c r="K111" s="50">
        <v>38.739999999999995</v>
      </c>
      <c r="L111" s="50">
        <v>39.68</v>
      </c>
      <c r="M111" s="50">
        <v>40.47</v>
      </c>
      <c r="N111" s="50">
        <v>41.21</v>
      </c>
      <c r="O111" s="50">
        <v>42.019999999999996</v>
      </c>
      <c r="P111" s="50">
        <v>42.79</v>
      </c>
      <c r="Q111" s="50">
        <v>0</v>
      </c>
      <c r="R111" s="50">
        <v>0</v>
      </c>
      <c r="S111" s="50">
        <v>0</v>
      </c>
      <c r="T111" s="3">
        <v>0</v>
      </c>
      <c r="U111" s="3">
        <v>0</v>
      </c>
    </row>
    <row r="112" spans="1:21" hidden="1" x14ac:dyDescent="0.25">
      <c r="A112" s="3" t="s">
        <v>28</v>
      </c>
      <c r="B112" s="3">
        <v>43</v>
      </c>
      <c r="C112" s="3" t="s">
        <v>72</v>
      </c>
      <c r="D112" s="3"/>
      <c r="E112" s="3" t="s">
        <v>30</v>
      </c>
      <c r="F112" s="3"/>
      <c r="G112" s="3">
        <v>34.380000000000003</v>
      </c>
      <c r="H112" s="3">
        <v>34.380000000000003</v>
      </c>
      <c r="I112" s="3">
        <v>36.08</v>
      </c>
      <c r="J112" s="3">
        <v>37.49</v>
      </c>
      <c r="K112" s="50">
        <v>38.739999999999995</v>
      </c>
      <c r="L112" s="50">
        <v>39.68</v>
      </c>
      <c r="M112" s="50">
        <v>40.47</v>
      </c>
      <c r="N112" s="50">
        <v>41.21</v>
      </c>
      <c r="O112" s="50">
        <v>42.019999999999996</v>
      </c>
      <c r="P112" s="50">
        <v>42.79</v>
      </c>
      <c r="Q112" s="50">
        <v>0</v>
      </c>
      <c r="R112" s="50">
        <v>0</v>
      </c>
      <c r="S112" s="50">
        <v>0</v>
      </c>
      <c r="T112" s="3">
        <v>0</v>
      </c>
      <c r="U112" s="3">
        <v>0</v>
      </c>
    </row>
    <row r="113" spans="1:21" hidden="1" x14ac:dyDescent="0.25">
      <c r="A113" s="3" t="s">
        <v>28</v>
      </c>
      <c r="B113" s="3">
        <v>44</v>
      </c>
      <c r="C113" s="3" t="s">
        <v>73</v>
      </c>
      <c r="D113" s="3"/>
      <c r="E113" s="3" t="s">
        <v>30</v>
      </c>
      <c r="F113" s="3"/>
      <c r="G113" s="3">
        <v>49.69</v>
      </c>
      <c r="H113" s="3">
        <v>49.69</v>
      </c>
      <c r="I113" s="3">
        <v>52.52</v>
      </c>
      <c r="J113" s="3">
        <v>54.83</v>
      </c>
      <c r="K113" s="50">
        <v>56.91</v>
      </c>
      <c r="L113" s="50">
        <v>58.43</v>
      </c>
      <c r="M113" s="50">
        <v>59.74</v>
      </c>
      <c r="N113" s="50">
        <v>60.99</v>
      </c>
      <c r="O113" s="50">
        <v>62.28</v>
      </c>
      <c r="P113" s="50">
        <v>63.58</v>
      </c>
      <c r="Q113" s="50">
        <v>0</v>
      </c>
      <c r="R113" s="50">
        <v>0</v>
      </c>
      <c r="S113" s="50">
        <v>0</v>
      </c>
      <c r="T113" s="3">
        <v>0</v>
      </c>
      <c r="U113" s="3">
        <v>0</v>
      </c>
    </row>
    <row r="114" spans="1:21" hidden="1" x14ac:dyDescent="0.25">
      <c r="A114" s="3" t="s">
        <v>28</v>
      </c>
      <c r="B114" s="3">
        <v>45</v>
      </c>
      <c r="C114" s="3" t="s">
        <v>74</v>
      </c>
      <c r="D114" s="3"/>
      <c r="E114" s="3" t="s">
        <v>30</v>
      </c>
      <c r="F114" s="3"/>
      <c r="G114" s="3">
        <v>46.01</v>
      </c>
      <c r="H114" s="3">
        <v>46.01</v>
      </c>
      <c r="I114" s="3">
        <v>48.53</v>
      </c>
      <c r="J114" s="3">
        <v>50.64</v>
      </c>
      <c r="K114" s="50">
        <v>52.52</v>
      </c>
      <c r="L114" s="50">
        <v>53.92</v>
      </c>
      <c r="M114" s="50">
        <v>55.08</v>
      </c>
      <c r="N114" s="50">
        <v>56.23</v>
      </c>
      <c r="O114" s="50">
        <v>57.38</v>
      </c>
      <c r="P114" s="50">
        <v>58.59</v>
      </c>
      <c r="Q114" s="50">
        <v>0</v>
      </c>
      <c r="R114" s="50">
        <v>0</v>
      </c>
      <c r="S114" s="50">
        <v>0</v>
      </c>
      <c r="T114" s="3">
        <v>0</v>
      </c>
      <c r="U114" s="3">
        <v>0</v>
      </c>
    </row>
    <row r="115" spans="1:21" hidden="1" x14ac:dyDescent="0.25">
      <c r="A115" s="3" t="s">
        <v>28</v>
      </c>
      <c r="B115" s="3">
        <v>46</v>
      </c>
      <c r="C115" s="3" t="s">
        <v>75</v>
      </c>
      <c r="D115" s="3"/>
      <c r="E115" s="3" t="s">
        <v>30</v>
      </c>
      <c r="F115" s="3"/>
      <c r="G115" s="3">
        <v>40.200000000000003</v>
      </c>
      <c r="H115" s="3">
        <v>40.200000000000003</v>
      </c>
      <c r="I115" s="3">
        <v>42.29</v>
      </c>
      <c r="J115" s="3">
        <v>44.08</v>
      </c>
      <c r="K115" s="50">
        <v>45.64</v>
      </c>
      <c r="L115" s="50">
        <v>46.79</v>
      </c>
      <c r="M115" s="50">
        <v>47.75</v>
      </c>
      <c r="N115" s="50">
        <v>48.74</v>
      </c>
      <c r="O115" s="50">
        <v>49.71</v>
      </c>
      <c r="P115" s="50">
        <v>50.68</v>
      </c>
      <c r="Q115" s="50">
        <v>0</v>
      </c>
      <c r="R115" s="50">
        <v>0</v>
      </c>
      <c r="S115" s="50">
        <v>0</v>
      </c>
      <c r="T115" s="3">
        <v>0</v>
      </c>
      <c r="U115" s="3">
        <v>0</v>
      </c>
    </row>
    <row r="116" spans="1:21" hidden="1" x14ac:dyDescent="0.25">
      <c r="A116" s="3" t="s">
        <v>28</v>
      </c>
      <c r="B116" s="3">
        <v>47</v>
      </c>
      <c r="C116" s="3" t="s">
        <v>76</v>
      </c>
      <c r="D116" s="3"/>
      <c r="E116" s="3" t="s">
        <v>30</v>
      </c>
      <c r="F116" s="3"/>
      <c r="G116" s="3">
        <v>40.200000000000003</v>
      </c>
      <c r="H116" s="3">
        <v>40.200000000000003</v>
      </c>
      <c r="I116" s="3">
        <v>42.29</v>
      </c>
      <c r="J116" s="3">
        <v>44.08</v>
      </c>
      <c r="K116" s="50">
        <v>45.64</v>
      </c>
      <c r="L116" s="50">
        <v>46.79</v>
      </c>
      <c r="M116" s="50">
        <v>47.75</v>
      </c>
      <c r="N116" s="50">
        <v>48.74</v>
      </c>
      <c r="O116" s="50">
        <v>49.71</v>
      </c>
      <c r="P116" s="50">
        <v>50.68</v>
      </c>
      <c r="Q116" s="50">
        <v>0</v>
      </c>
      <c r="R116" s="50">
        <v>0</v>
      </c>
      <c r="S116" s="50">
        <v>0</v>
      </c>
      <c r="T116" s="3">
        <v>0</v>
      </c>
      <c r="U116" s="3">
        <v>0</v>
      </c>
    </row>
    <row r="117" spans="1:21" hidden="1" x14ac:dyDescent="0.25">
      <c r="A117" s="3" t="s">
        <v>28</v>
      </c>
      <c r="B117" s="3">
        <v>48</v>
      </c>
      <c r="C117" s="3" t="s">
        <v>77</v>
      </c>
      <c r="D117" s="3"/>
      <c r="E117" s="3" t="s">
        <v>30</v>
      </c>
      <c r="F117" s="3"/>
      <c r="G117" s="3">
        <v>34.380000000000003</v>
      </c>
      <c r="H117" s="3">
        <v>34.380000000000003</v>
      </c>
      <c r="I117" s="3">
        <v>36.08</v>
      </c>
      <c r="J117" s="3">
        <v>37.49</v>
      </c>
      <c r="K117" s="50">
        <v>38.739999999999995</v>
      </c>
      <c r="L117" s="50">
        <v>39.68</v>
      </c>
      <c r="M117" s="50">
        <v>40.47</v>
      </c>
      <c r="N117" s="50">
        <v>41.21</v>
      </c>
      <c r="O117" s="50">
        <v>42.019999999999996</v>
      </c>
      <c r="P117" s="50">
        <v>42.79</v>
      </c>
      <c r="Q117" s="50">
        <v>0</v>
      </c>
      <c r="R117" s="50">
        <v>0</v>
      </c>
      <c r="S117" s="50">
        <v>0</v>
      </c>
      <c r="T117" s="3">
        <v>0</v>
      </c>
      <c r="U117" s="3">
        <v>0</v>
      </c>
    </row>
    <row r="118" spans="1:21" hidden="1" x14ac:dyDescent="0.25">
      <c r="A118" s="3" t="s">
        <v>28</v>
      </c>
      <c r="B118" s="3">
        <v>49</v>
      </c>
      <c r="C118" s="3" t="s">
        <v>78</v>
      </c>
      <c r="D118" s="3"/>
      <c r="E118" s="3" t="s">
        <v>30</v>
      </c>
      <c r="F118" s="3"/>
      <c r="G118" s="3">
        <v>49.69</v>
      </c>
      <c r="H118" s="3">
        <v>49.69</v>
      </c>
      <c r="I118" s="3">
        <v>52.52</v>
      </c>
      <c r="J118" s="3">
        <v>54.83</v>
      </c>
      <c r="K118" s="50">
        <v>56.91</v>
      </c>
      <c r="L118" s="50">
        <v>58.43</v>
      </c>
      <c r="M118" s="50">
        <v>59.74</v>
      </c>
      <c r="N118" s="50">
        <v>60.99</v>
      </c>
      <c r="O118" s="50">
        <v>62.28</v>
      </c>
      <c r="P118" s="50">
        <v>63.58</v>
      </c>
      <c r="Q118" s="50">
        <v>0</v>
      </c>
      <c r="R118" s="50">
        <v>0</v>
      </c>
      <c r="S118" s="50">
        <v>0</v>
      </c>
      <c r="T118" s="3">
        <v>0</v>
      </c>
      <c r="U118" s="3">
        <v>0</v>
      </c>
    </row>
    <row r="119" spans="1:21" hidden="1" x14ac:dyDescent="0.25">
      <c r="A119" s="3" t="s">
        <v>28</v>
      </c>
      <c r="B119" s="3">
        <v>50</v>
      </c>
      <c r="C119" s="3" t="s">
        <v>79</v>
      </c>
      <c r="D119" s="3"/>
      <c r="E119" s="3" t="s">
        <v>30</v>
      </c>
      <c r="F119" s="3"/>
      <c r="G119" s="3">
        <v>49.69</v>
      </c>
      <c r="H119" s="3">
        <v>49.69</v>
      </c>
      <c r="I119" s="3">
        <v>52.52</v>
      </c>
      <c r="J119" s="3">
        <v>54.83</v>
      </c>
      <c r="K119" s="50">
        <v>56.91</v>
      </c>
      <c r="L119" s="50">
        <v>58.43</v>
      </c>
      <c r="M119" s="50">
        <v>59.74</v>
      </c>
      <c r="N119" s="50">
        <v>60.99</v>
      </c>
      <c r="O119" s="50">
        <v>62.28</v>
      </c>
      <c r="P119" s="50">
        <v>63.58</v>
      </c>
      <c r="Q119" s="50">
        <v>0</v>
      </c>
      <c r="R119" s="50">
        <v>0</v>
      </c>
      <c r="S119" s="50">
        <v>0</v>
      </c>
      <c r="T119" s="3">
        <v>0</v>
      </c>
      <c r="U119" s="3">
        <v>0</v>
      </c>
    </row>
    <row r="120" spans="1:21" hidden="1" x14ac:dyDescent="0.25">
      <c r="A120" s="3" t="s">
        <v>28</v>
      </c>
      <c r="B120" s="3">
        <v>51</v>
      </c>
      <c r="C120" s="3" t="s">
        <v>80</v>
      </c>
      <c r="D120" s="3"/>
      <c r="E120" s="3" t="s">
        <v>30</v>
      </c>
      <c r="F120" s="3"/>
      <c r="G120" s="3">
        <v>49.69</v>
      </c>
      <c r="H120" s="3">
        <v>49.69</v>
      </c>
      <c r="I120" s="3">
        <v>52.52</v>
      </c>
      <c r="J120" s="3">
        <v>54.83</v>
      </c>
      <c r="K120" s="50">
        <v>56.91</v>
      </c>
      <c r="L120" s="50">
        <v>58.43</v>
      </c>
      <c r="M120" s="50">
        <v>59.74</v>
      </c>
      <c r="N120" s="50">
        <v>60.99</v>
      </c>
      <c r="O120" s="50">
        <v>62.28</v>
      </c>
      <c r="P120" s="50">
        <v>63.58</v>
      </c>
      <c r="Q120" s="50">
        <v>0</v>
      </c>
      <c r="R120" s="50">
        <v>0</v>
      </c>
      <c r="S120" s="50">
        <v>0</v>
      </c>
      <c r="T120" s="3">
        <v>0</v>
      </c>
      <c r="U120" s="3">
        <v>0</v>
      </c>
    </row>
    <row r="121" spans="1:21" hidden="1" x14ac:dyDescent="0.25">
      <c r="A121" s="3" t="s">
        <v>28</v>
      </c>
      <c r="B121" s="3">
        <v>52</v>
      </c>
      <c r="C121" s="3" t="s">
        <v>81</v>
      </c>
      <c r="D121" s="3"/>
      <c r="E121" s="3" t="s">
        <v>30</v>
      </c>
      <c r="F121" s="3"/>
      <c r="G121" s="3">
        <v>46.01</v>
      </c>
      <c r="H121" s="3">
        <v>46.01</v>
      </c>
      <c r="I121" s="3">
        <v>48.53</v>
      </c>
      <c r="J121" s="3">
        <v>50.64</v>
      </c>
      <c r="K121" s="50">
        <v>52.52</v>
      </c>
      <c r="L121" s="50">
        <v>53.92</v>
      </c>
      <c r="M121" s="50">
        <v>55.08</v>
      </c>
      <c r="N121" s="50">
        <v>56.23</v>
      </c>
      <c r="O121" s="50">
        <v>57.38</v>
      </c>
      <c r="P121" s="50">
        <v>58.59</v>
      </c>
      <c r="Q121" s="50">
        <v>0</v>
      </c>
      <c r="R121" s="50">
        <v>0</v>
      </c>
      <c r="S121" s="50">
        <v>0</v>
      </c>
      <c r="T121" s="3">
        <v>0</v>
      </c>
      <c r="U121" s="3">
        <v>0</v>
      </c>
    </row>
    <row r="122" spans="1:21" hidden="1" x14ac:dyDescent="0.25">
      <c r="A122" s="3" t="s">
        <v>28</v>
      </c>
      <c r="B122" s="3">
        <v>53</v>
      </c>
      <c r="C122" s="3" t="s">
        <v>82</v>
      </c>
      <c r="D122" s="3"/>
      <c r="E122" s="3" t="s">
        <v>30</v>
      </c>
      <c r="F122" s="3"/>
      <c r="G122" s="3">
        <v>49.69</v>
      </c>
      <c r="H122" s="3">
        <v>49.69</v>
      </c>
      <c r="I122" s="3">
        <v>52.52</v>
      </c>
      <c r="J122" s="3">
        <v>54.83</v>
      </c>
      <c r="K122" s="50">
        <v>56.91</v>
      </c>
      <c r="L122" s="50">
        <v>58.43</v>
      </c>
      <c r="M122" s="50">
        <v>59.74</v>
      </c>
      <c r="N122" s="50">
        <v>60.99</v>
      </c>
      <c r="O122" s="50">
        <v>62.28</v>
      </c>
      <c r="P122" s="50">
        <v>63.58</v>
      </c>
      <c r="Q122" s="50">
        <v>0</v>
      </c>
      <c r="R122" s="50">
        <v>0</v>
      </c>
      <c r="S122" s="50">
        <v>0</v>
      </c>
      <c r="T122" s="3">
        <v>0</v>
      </c>
      <c r="U122" s="3">
        <v>0</v>
      </c>
    </row>
    <row r="123" spans="1:21" hidden="1" x14ac:dyDescent="0.25">
      <c r="A123" s="3" t="s">
        <v>28</v>
      </c>
      <c r="B123" s="3">
        <v>54</v>
      </c>
      <c r="C123" s="3" t="s">
        <v>83</v>
      </c>
      <c r="D123" s="3"/>
      <c r="E123" s="3" t="s">
        <v>30</v>
      </c>
      <c r="F123" s="3"/>
      <c r="G123" s="3">
        <v>46.01</v>
      </c>
      <c r="H123" s="3">
        <v>46.01</v>
      </c>
      <c r="I123" s="3">
        <v>48.53</v>
      </c>
      <c r="J123" s="3">
        <v>50.64</v>
      </c>
      <c r="K123" s="50">
        <v>52.52</v>
      </c>
      <c r="L123" s="50">
        <v>53.92</v>
      </c>
      <c r="M123" s="50">
        <v>55.08</v>
      </c>
      <c r="N123" s="50">
        <v>56.23</v>
      </c>
      <c r="O123" s="50">
        <v>57.38</v>
      </c>
      <c r="P123" s="50">
        <v>58.59</v>
      </c>
      <c r="Q123" s="50">
        <v>0</v>
      </c>
      <c r="R123" s="50">
        <v>0</v>
      </c>
      <c r="S123" s="50">
        <v>0</v>
      </c>
      <c r="T123" s="3">
        <v>0</v>
      </c>
      <c r="U123" s="3">
        <v>0</v>
      </c>
    </row>
    <row r="124" spans="1:21" hidden="1" x14ac:dyDescent="0.25">
      <c r="A124" s="3" t="s">
        <v>28</v>
      </c>
      <c r="B124" s="3">
        <v>55</v>
      </c>
      <c r="C124" s="3" t="s">
        <v>84</v>
      </c>
      <c r="D124" s="3"/>
      <c r="E124" s="3" t="s">
        <v>30</v>
      </c>
      <c r="F124" s="3"/>
      <c r="G124" s="3">
        <v>46.01</v>
      </c>
      <c r="H124" s="3">
        <v>46.01</v>
      </c>
      <c r="I124" s="3">
        <v>48.53</v>
      </c>
      <c r="J124" s="3">
        <v>50.64</v>
      </c>
      <c r="K124" s="50">
        <v>52.52</v>
      </c>
      <c r="L124" s="50">
        <v>53.92</v>
      </c>
      <c r="M124" s="50">
        <v>55.08</v>
      </c>
      <c r="N124" s="50">
        <v>56.23</v>
      </c>
      <c r="O124" s="50">
        <v>57.38</v>
      </c>
      <c r="P124" s="50">
        <v>58.59</v>
      </c>
      <c r="Q124" s="50">
        <v>0</v>
      </c>
      <c r="R124" s="50">
        <v>0</v>
      </c>
      <c r="S124" s="50">
        <v>0</v>
      </c>
      <c r="T124" s="3">
        <v>0</v>
      </c>
      <c r="U124" s="3">
        <v>0</v>
      </c>
    </row>
    <row r="125" spans="1:21" hidden="1" x14ac:dyDescent="0.25">
      <c r="A125" s="3" t="s">
        <v>28</v>
      </c>
      <c r="B125" s="3">
        <v>56</v>
      </c>
      <c r="C125" s="3" t="s">
        <v>85</v>
      </c>
      <c r="D125" s="3"/>
      <c r="E125" s="3" t="s">
        <v>30</v>
      </c>
      <c r="F125" s="3"/>
      <c r="G125" s="3">
        <v>49.69</v>
      </c>
      <c r="H125" s="3">
        <v>49.69</v>
      </c>
      <c r="I125" s="3">
        <v>52.52</v>
      </c>
      <c r="J125" s="3">
        <v>54.83</v>
      </c>
      <c r="K125" s="50">
        <v>56.91</v>
      </c>
      <c r="L125" s="50">
        <v>58.43</v>
      </c>
      <c r="M125" s="50">
        <v>59.74</v>
      </c>
      <c r="N125" s="50">
        <v>60.99</v>
      </c>
      <c r="O125" s="50">
        <v>62.28</v>
      </c>
      <c r="P125" s="50">
        <v>63.58</v>
      </c>
      <c r="Q125" s="50">
        <v>0</v>
      </c>
      <c r="R125" s="50">
        <v>0</v>
      </c>
      <c r="S125" s="50">
        <v>0</v>
      </c>
      <c r="T125" s="3">
        <v>0</v>
      </c>
      <c r="U125" s="3">
        <v>0</v>
      </c>
    </row>
    <row r="126" spans="1:21" hidden="1" x14ac:dyDescent="0.25">
      <c r="A126" s="3" t="s">
        <v>28</v>
      </c>
      <c r="B126" s="3">
        <v>57</v>
      </c>
      <c r="C126" s="3" t="s">
        <v>86</v>
      </c>
      <c r="D126" s="3"/>
      <c r="E126" s="3" t="s">
        <v>30</v>
      </c>
      <c r="F126" s="3"/>
      <c r="G126" s="3">
        <v>49.69</v>
      </c>
      <c r="H126" s="3">
        <v>49.69</v>
      </c>
      <c r="I126" s="3">
        <v>52.52</v>
      </c>
      <c r="J126" s="3">
        <v>54.83</v>
      </c>
      <c r="K126" s="50">
        <v>56.91</v>
      </c>
      <c r="L126" s="50">
        <v>58.43</v>
      </c>
      <c r="M126" s="50">
        <v>59.74</v>
      </c>
      <c r="N126" s="50">
        <v>60.99</v>
      </c>
      <c r="O126" s="50">
        <v>62.28</v>
      </c>
      <c r="P126" s="50">
        <v>63.58</v>
      </c>
      <c r="Q126" s="50">
        <v>0</v>
      </c>
      <c r="R126" s="50">
        <v>0</v>
      </c>
      <c r="S126" s="50">
        <v>0</v>
      </c>
      <c r="T126" s="3">
        <v>0</v>
      </c>
      <c r="U126" s="3">
        <v>0</v>
      </c>
    </row>
    <row r="127" spans="1:21" hidden="1" x14ac:dyDescent="0.25">
      <c r="A127" s="3" t="s">
        <v>28</v>
      </c>
      <c r="B127" s="3">
        <v>58</v>
      </c>
      <c r="C127" s="3" t="s">
        <v>87</v>
      </c>
      <c r="D127" s="3"/>
      <c r="E127" s="3" t="s">
        <v>30</v>
      </c>
      <c r="F127" s="3"/>
      <c r="G127" s="3">
        <v>40.200000000000003</v>
      </c>
      <c r="H127" s="3">
        <v>40.200000000000003</v>
      </c>
      <c r="I127" s="3">
        <v>42.29</v>
      </c>
      <c r="J127" s="3">
        <v>44.08</v>
      </c>
      <c r="K127" s="50">
        <v>45.64</v>
      </c>
      <c r="L127" s="50">
        <v>46.79</v>
      </c>
      <c r="M127" s="50">
        <v>47.75</v>
      </c>
      <c r="N127" s="50">
        <v>48.74</v>
      </c>
      <c r="O127" s="50">
        <v>49.71</v>
      </c>
      <c r="P127" s="50">
        <v>50.68</v>
      </c>
      <c r="Q127" s="50">
        <v>0</v>
      </c>
      <c r="R127" s="50">
        <v>0</v>
      </c>
      <c r="S127" s="50">
        <v>0</v>
      </c>
      <c r="T127" s="3">
        <v>0</v>
      </c>
      <c r="U127" s="3">
        <v>0</v>
      </c>
    </row>
    <row r="128" spans="1:21" hidden="1" x14ac:dyDescent="0.25">
      <c r="A128" s="3" t="s">
        <v>28</v>
      </c>
      <c r="B128" s="3">
        <v>59</v>
      </c>
      <c r="C128" s="3" t="s">
        <v>88</v>
      </c>
      <c r="D128" s="3"/>
      <c r="E128" s="3" t="s">
        <v>30</v>
      </c>
      <c r="F128" s="3"/>
      <c r="G128" s="3">
        <v>49.69</v>
      </c>
      <c r="H128" s="3">
        <v>49.69</v>
      </c>
      <c r="I128" s="3">
        <v>52.52</v>
      </c>
      <c r="J128" s="3">
        <v>54.83</v>
      </c>
      <c r="K128" s="50">
        <v>56.91</v>
      </c>
      <c r="L128" s="50">
        <v>58.43</v>
      </c>
      <c r="M128" s="50">
        <v>59.74</v>
      </c>
      <c r="N128" s="50">
        <v>60.99</v>
      </c>
      <c r="O128" s="50">
        <v>62.28</v>
      </c>
      <c r="P128" s="50">
        <v>63.58</v>
      </c>
      <c r="Q128" s="50">
        <v>0</v>
      </c>
      <c r="R128" s="50">
        <v>0</v>
      </c>
      <c r="S128" s="50">
        <v>0</v>
      </c>
      <c r="T128" s="3">
        <v>0</v>
      </c>
      <c r="U128" s="3">
        <v>0</v>
      </c>
    </row>
    <row r="129" spans="1:21" hidden="1" x14ac:dyDescent="0.25">
      <c r="A129" s="3" t="s">
        <v>28</v>
      </c>
      <c r="B129" s="3">
        <v>60</v>
      </c>
      <c r="C129" s="3" t="s">
        <v>89</v>
      </c>
      <c r="D129" s="3"/>
      <c r="E129" s="3" t="s">
        <v>30</v>
      </c>
      <c r="F129" s="3"/>
      <c r="G129" s="3">
        <v>49.69</v>
      </c>
      <c r="H129" s="3">
        <v>49.69</v>
      </c>
      <c r="I129" s="3">
        <v>52.52</v>
      </c>
      <c r="J129" s="3">
        <v>54.83</v>
      </c>
      <c r="K129" s="50">
        <v>56.91</v>
      </c>
      <c r="L129" s="50">
        <v>58.43</v>
      </c>
      <c r="M129" s="50">
        <v>59.74</v>
      </c>
      <c r="N129" s="50">
        <v>60.99</v>
      </c>
      <c r="O129" s="50">
        <v>62.28</v>
      </c>
      <c r="P129" s="50">
        <v>63.58</v>
      </c>
      <c r="Q129" s="50">
        <v>0</v>
      </c>
      <c r="R129" s="50">
        <v>0</v>
      </c>
      <c r="S129" s="50">
        <v>0</v>
      </c>
      <c r="T129" s="3">
        <v>0</v>
      </c>
      <c r="U129" s="3">
        <v>0</v>
      </c>
    </row>
    <row r="130" spans="1:21" hidden="1" x14ac:dyDescent="0.25">
      <c r="A130" s="3" t="s">
        <v>28</v>
      </c>
      <c r="B130" s="3">
        <v>61</v>
      </c>
      <c r="C130" s="3" t="s">
        <v>90</v>
      </c>
      <c r="D130" s="3"/>
      <c r="E130" s="3" t="s">
        <v>30</v>
      </c>
      <c r="F130" s="3"/>
      <c r="G130" s="3">
        <v>49.69</v>
      </c>
      <c r="H130" s="3">
        <v>49.69</v>
      </c>
      <c r="I130" s="3">
        <v>52.52</v>
      </c>
      <c r="J130" s="3">
        <v>54.83</v>
      </c>
      <c r="K130" s="50">
        <v>56.91</v>
      </c>
      <c r="L130" s="50">
        <v>58.43</v>
      </c>
      <c r="M130" s="50">
        <v>59.74</v>
      </c>
      <c r="N130" s="50">
        <v>60.99</v>
      </c>
      <c r="O130" s="50">
        <v>62.28</v>
      </c>
      <c r="P130" s="50">
        <v>63.58</v>
      </c>
      <c r="Q130" s="50">
        <v>0</v>
      </c>
      <c r="R130" s="50">
        <v>0</v>
      </c>
      <c r="S130" s="50">
        <v>0</v>
      </c>
      <c r="T130" s="3">
        <v>0</v>
      </c>
      <c r="U130" s="3">
        <v>0</v>
      </c>
    </row>
    <row r="131" spans="1:21" hidden="1" x14ac:dyDescent="0.25">
      <c r="A131" s="3" t="s">
        <v>28</v>
      </c>
      <c r="B131" s="3">
        <v>62</v>
      </c>
      <c r="C131" s="3" t="s">
        <v>91</v>
      </c>
      <c r="D131" s="3"/>
      <c r="E131" s="3" t="s">
        <v>30</v>
      </c>
      <c r="F131" s="3"/>
      <c r="G131" s="3">
        <v>49.69</v>
      </c>
      <c r="H131" s="3">
        <v>49.69</v>
      </c>
      <c r="I131" s="3">
        <v>52.52</v>
      </c>
      <c r="J131" s="3">
        <v>54.83</v>
      </c>
      <c r="K131" s="50">
        <v>56.91</v>
      </c>
      <c r="L131" s="50">
        <v>58.43</v>
      </c>
      <c r="M131" s="50">
        <v>59.74</v>
      </c>
      <c r="N131" s="50">
        <v>60.99</v>
      </c>
      <c r="O131" s="50">
        <v>62.28</v>
      </c>
      <c r="P131" s="50">
        <v>63.58</v>
      </c>
      <c r="Q131" s="50">
        <v>0</v>
      </c>
      <c r="R131" s="50">
        <v>0</v>
      </c>
      <c r="S131" s="50">
        <v>0</v>
      </c>
      <c r="T131" s="3">
        <v>0</v>
      </c>
      <c r="U131" s="3">
        <v>0</v>
      </c>
    </row>
    <row r="132" spans="1:21" hidden="1" x14ac:dyDescent="0.25">
      <c r="A132" s="3" t="s">
        <v>28</v>
      </c>
      <c r="B132" s="3">
        <v>63</v>
      </c>
      <c r="C132" s="3" t="s">
        <v>92</v>
      </c>
      <c r="D132" s="3"/>
      <c r="E132" s="3" t="s">
        <v>30</v>
      </c>
      <c r="F132" s="3"/>
      <c r="G132" s="3">
        <v>40.200000000000003</v>
      </c>
      <c r="H132" s="3">
        <v>40.200000000000003</v>
      </c>
      <c r="I132" s="3">
        <v>42.29</v>
      </c>
      <c r="J132" s="3">
        <v>44.08</v>
      </c>
      <c r="K132" s="50">
        <v>45.64</v>
      </c>
      <c r="L132" s="50">
        <v>46.79</v>
      </c>
      <c r="M132" s="50">
        <v>47.75</v>
      </c>
      <c r="N132" s="50">
        <v>48.74</v>
      </c>
      <c r="O132" s="50">
        <v>49.71</v>
      </c>
      <c r="P132" s="50">
        <v>50.68</v>
      </c>
      <c r="Q132" s="50">
        <v>0</v>
      </c>
      <c r="R132" s="50">
        <v>0</v>
      </c>
      <c r="S132" s="50">
        <v>0</v>
      </c>
      <c r="T132" s="3">
        <v>0</v>
      </c>
      <c r="U132" s="3">
        <v>0</v>
      </c>
    </row>
    <row r="133" spans="1:21" hidden="1" x14ac:dyDescent="0.25">
      <c r="A133" s="3" t="s">
        <v>28</v>
      </c>
      <c r="B133" s="3">
        <v>64</v>
      </c>
      <c r="C133" s="3" t="s">
        <v>93</v>
      </c>
      <c r="D133" s="3"/>
      <c r="E133" s="3" t="s">
        <v>30</v>
      </c>
      <c r="F133" s="3"/>
      <c r="G133" s="3">
        <v>46.01</v>
      </c>
      <c r="H133" s="3">
        <v>46.01</v>
      </c>
      <c r="I133" s="3">
        <v>48.53</v>
      </c>
      <c r="J133" s="3">
        <v>50.64</v>
      </c>
      <c r="K133" s="50">
        <v>52.52</v>
      </c>
      <c r="L133" s="50">
        <v>53.92</v>
      </c>
      <c r="M133" s="50">
        <v>55.08</v>
      </c>
      <c r="N133" s="50">
        <v>56.23</v>
      </c>
      <c r="O133" s="50">
        <v>57.38</v>
      </c>
      <c r="P133" s="50">
        <v>58.59</v>
      </c>
      <c r="Q133" s="50">
        <v>0</v>
      </c>
      <c r="R133" s="50">
        <v>0</v>
      </c>
      <c r="S133" s="50">
        <v>0</v>
      </c>
      <c r="T133" s="3">
        <v>0</v>
      </c>
      <c r="U133" s="3">
        <v>0</v>
      </c>
    </row>
    <row r="134" spans="1:21" hidden="1" x14ac:dyDescent="0.25">
      <c r="A134" s="3" t="s">
        <v>28</v>
      </c>
      <c r="B134" s="3">
        <v>65</v>
      </c>
      <c r="C134" s="3" t="s">
        <v>94</v>
      </c>
      <c r="D134" s="3"/>
      <c r="E134" s="3" t="s">
        <v>30</v>
      </c>
      <c r="F134" s="3"/>
      <c r="G134" s="3">
        <v>46.01</v>
      </c>
      <c r="H134" s="3">
        <v>46.01</v>
      </c>
      <c r="I134" s="3">
        <v>48.53</v>
      </c>
      <c r="J134" s="3">
        <v>50.64</v>
      </c>
      <c r="K134" s="50">
        <v>52.52</v>
      </c>
      <c r="L134" s="50">
        <v>53.92</v>
      </c>
      <c r="M134" s="50">
        <v>55.08</v>
      </c>
      <c r="N134" s="50">
        <v>56.23</v>
      </c>
      <c r="O134" s="50">
        <v>57.38</v>
      </c>
      <c r="P134" s="50">
        <v>58.59</v>
      </c>
      <c r="Q134" s="50">
        <v>0</v>
      </c>
      <c r="R134" s="50">
        <v>0</v>
      </c>
      <c r="S134" s="50">
        <v>0</v>
      </c>
      <c r="T134" s="3">
        <v>0</v>
      </c>
      <c r="U134" s="3">
        <v>0</v>
      </c>
    </row>
    <row r="135" spans="1:21" hidden="1" x14ac:dyDescent="0.25">
      <c r="A135" s="3" t="s">
        <v>28</v>
      </c>
      <c r="B135" s="3">
        <v>66</v>
      </c>
      <c r="C135" s="3" t="s">
        <v>95</v>
      </c>
      <c r="D135" s="3"/>
      <c r="E135" s="3" t="s">
        <v>30</v>
      </c>
      <c r="F135" s="3"/>
      <c r="G135" s="3">
        <v>40.200000000000003</v>
      </c>
      <c r="H135" s="3">
        <v>40.200000000000003</v>
      </c>
      <c r="I135" s="3">
        <v>42.29</v>
      </c>
      <c r="J135" s="3">
        <v>44.08</v>
      </c>
      <c r="K135" s="50">
        <v>45.64</v>
      </c>
      <c r="L135" s="50">
        <v>46.79</v>
      </c>
      <c r="M135" s="50">
        <v>47.75</v>
      </c>
      <c r="N135" s="50">
        <v>48.74</v>
      </c>
      <c r="O135" s="50">
        <v>49.71</v>
      </c>
      <c r="P135" s="50">
        <v>50.68</v>
      </c>
      <c r="Q135" s="50">
        <v>0</v>
      </c>
      <c r="R135" s="50">
        <v>0</v>
      </c>
      <c r="S135" s="50">
        <v>0</v>
      </c>
      <c r="T135" s="3">
        <v>0</v>
      </c>
      <c r="U135" s="3">
        <v>0</v>
      </c>
    </row>
    <row r="136" spans="1:21" hidden="1" x14ac:dyDescent="0.25">
      <c r="A136" s="3" t="s">
        <v>28</v>
      </c>
      <c r="B136" s="3">
        <v>67</v>
      </c>
      <c r="C136" s="3" t="s">
        <v>96</v>
      </c>
      <c r="D136" s="3"/>
      <c r="E136" s="3" t="s">
        <v>30</v>
      </c>
      <c r="F136" s="3"/>
      <c r="G136" s="3">
        <v>49.69</v>
      </c>
      <c r="H136" s="3">
        <v>49.69</v>
      </c>
      <c r="I136" s="3">
        <v>52.52</v>
      </c>
      <c r="J136" s="3">
        <v>54.83</v>
      </c>
      <c r="K136" s="50">
        <v>56.91</v>
      </c>
      <c r="L136" s="50">
        <v>58.43</v>
      </c>
      <c r="M136" s="50">
        <v>59.74</v>
      </c>
      <c r="N136" s="50">
        <v>60.99</v>
      </c>
      <c r="O136" s="50">
        <v>62.28</v>
      </c>
      <c r="P136" s="50">
        <v>63.58</v>
      </c>
      <c r="Q136" s="50">
        <v>0</v>
      </c>
      <c r="R136" s="50">
        <v>0</v>
      </c>
      <c r="S136" s="50">
        <v>0</v>
      </c>
      <c r="T136" s="3">
        <v>0</v>
      </c>
      <c r="U136" s="3">
        <v>0</v>
      </c>
    </row>
    <row r="137" spans="1:21" hidden="1" x14ac:dyDescent="0.25">
      <c r="A137" s="3" t="s">
        <v>28</v>
      </c>
      <c r="B137" s="3">
        <v>68</v>
      </c>
      <c r="C137" s="3" t="s">
        <v>97</v>
      </c>
      <c r="D137" s="3"/>
      <c r="E137" s="3" t="s">
        <v>30</v>
      </c>
      <c r="F137" s="3"/>
      <c r="G137" s="3">
        <v>46.01</v>
      </c>
      <c r="H137" s="3">
        <v>46.01</v>
      </c>
      <c r="I137" s="3">
        <v>48.53</v>
      </c>
      <c r="J137" s="3">
        <v>50.64</v>
      </c>
      <c r="K137" s="50">
        <v>52.52</v>
      </c>
      <c r="L137" s="50">
        <v>53.92</v>
      </c>
      <c r="M137" s="50">
        <v>55.08</v>
      </c>
      <c r="N137" s="50">
        <v>56.23</v>
      </c>
      <c r="O137" s="50">
        <v>57.38</v>
      </c>
      <c r="P137" s="50">
        <v>58.59</v>
      </c>
      <c r="Q137" s="50">
        <v>0</v>
      </c>
      <c r="R137" s="50">
        <v>0</v>
      </c>
      <c r="S137" s="50">
        <v>0</v>
      </c>
      <c r="T137" s="3">
        <v>0</v>
      </c>
      <c r="U137" s="3">
        <v>0</v>
      </c>
    </row>
    <row r="138" spans="1:21" hidden="1" x14ac:dyDescent="0.25">
      <c r="A138" s="3" t="s">
        <v>28</v>
      </c>
      <c r="B138" s="3">
        <v>69</v>
      </c>
      <c r="C138" s="3" t="s">
        <v>98</v>
      </c>
      <c r="D138" s="3"/>
      <c r="E138" s="3" t="s">
        <v>30</v>
      </c>
      <c r="F138" s="3"/>
      <c r="G138" s="3">
        <v>34.380000000000003</v>
      </c>
      <c r="H138" s="3">
        <v>34.380000000000003</v>
      </c>
      <c r="I138" s="3">
        <v>36.08</v>
      </c>
      <c r="J138" s="3">
        <v>37.49</v>
      </c>
      <c r="K138" s="50">
        <v>38.739999999999995</v>
      </c>
      <c r="L138" s="50">
        <v>39.68</v>
      </c>
      <c r="M138" s="50">
        <v>40.47</v>
      </c>
      <c r="N138" s="50">
        <v>41.21</v>
      </c>
      <c r="O138" s="50">
        <v>42.019999999999996</v>
      </c>
      <c r="P138" s="50">
        <v>42.79</v>
      </c>
      <c r="Q138" s="50">
        <v>0</v>
      </c>
      <c r="R138" s="50">
        <v>0</v>
      </c>
      <c r="S138" s="50">
        <v>0</v>
      </c>
      <c r="T138" s="3">
        <v>0</v>
      </c>
      <c r="U138" s="3">
        <v>0</v>
      </c>
    </row>
    <row r="139" spans="1:21" hidden="1" x14ac:dyDescent="0.25">
      <c r="A139" s="3" t="s">
        <v>28</v>
      </c>
      <c r="B139" s="3">
        <v>70</v>
      </c>
      <c r="C139" s="3" t="s">
        <v>99</v>
      </c>
      <c r="D139" s="3"/>
      <c r="E139" s="3" t="s">
        <v>30</v>
      </c>
      <c r="F139" s="3"/>
      <c r="G139" s="3">
        <v>46.01</v>
      </c>
      <c r="H139" s="3">
        <v>46.01</v>
      </c>
      <c r="I139" s="3">
        <v>48.53</v>
      </c>
      <c r="J139" s="3">
        <v>50.64</v>
      </c>
      <c r="K139" s="50">
        <v>52.52</v>
      </c>
      <c r="L139" s="50">
        <v>53.92</v>
      </c>
      <c r="M139" s="50">
        <v>55.08</v>
      </c>
      <c r="N139" s="50">
        <v>56.23</v>
      </c>
      <c r="O139" s="50">
        <v>57.38</v>
      </c>
      <c r="P139" s="50">
        <v>58.59</v>
      </c>
      <c r="Q139" s="50">
        <v>0</v>
      </c>
      <c r="R139" s="50">
        <v>0</v>
      </c>
      <c r="S139" s="50">
        <v>0</v>
      </c>
      <c r="T139" s="3">
        <v>0</v>
      </c>
      <c r="U139" s="3">
        <v>0</v>
      </c>
    </row>
    <row r="140" spans="1:21" hidden="1" x14ac:dyDescent="0.25">
      <c r="A140" s="3" t="s">
        <v>28</v>
      </c>
      <c r="B140" s="3">
        <v>71</v>
      </c>
      <c r="C140" s="3" t="s">
        <v>100</v>
      </c>
      <c r="D140" s="3"/>
      <c r="E140" s="3" t="s">
        <v>30</v>
      </c>
      <c r="F140" s="3"/>
      <c r="G140" s="3">
        <v>40.200000000000003</v>
      </c>
      <c r="H140" s="3">
        <v>40.200000000000003</v>
      </c>
      <c r="I140" s="3">
        <v>42.29</v>
      </c>
      <c r="J140" s="3">
        <v>44.08</v>
      </c>
      <c r="K140" s="50">
        <v>45.64</v>
      </c>
      <c r="L140" s="50">
        <v>46.79</v>
      </c>
      <c r="M140" s="50">
        <v>47.75</v>
      </c>
      <c r="N140" s="50">
        <v>48.74</v>
      </c>
      <c r="O140" s="50">
        <v>49.71</v>
      </c>
      <c r="P140" s="50">
        <v>50.68</v>
      </c>
      <c r="Q140" s="50">
        <v>0</v>
      </c>
      <c r="R140" s="50">
        <v>0</v>
      </c>
      <c r="S140" s="50">
        <v>0</v>
      </c>
      <c r="T140" s="3">
        <v>0</v>
      </c>
      <c r="U140" s="3">
        <v>0</v>
      </c>
    </row>
    <row r="141" spans="1:21" hidden="1" x14ac:dyDescent="0.25">
      <c r="A141" s="3" t="s">
        <v>28</v>
      </c>
      <c r="B141" s="3">
        <v>72</v>
      </c>
      <c r="C141" s="3" t="s">
        <v>101</v>
      </c>
      <c r="D141" s="3"/>
      <c r="E141" s="3" t="s">
        <v>30</v>
      </c>
      <c r="F141" s="3"/>
      <c r="G141" s="3">
        <v>49.69</v>
      </c>
      <c r="H141" s="3">
        <v>49.69</v>
      </c>
      <c r="I141" s="3">
        <v>52.52</v>
      </c>
      <c r="J141" s="3">
        <v>54.83</v>
      </c>
      <c r="K141" s="50">
        <v>56.91</v>
      </c>
      <c r="L141" s="50">
        <v>58.43</v>
      </c>
      <c r="M141" s="50">
        <v>59.74</v>
      </c>
      <c r="N141" s="50">
        <v>60.99</v>
      </c>
      <c r="O141" s="50">
        <v>62.28</v>
      </c>
      <c r="P141" s="50">
        <v>63.58</v>
      </c>
      <c r="Q141" s="50">
        <v>0</v>
      </c>
      <c r="R141" s="50">
        <v>0</v>
      </c>
      <c r="S141" s="50">
        <v>0</v>
      </c>
      <c r="T141" s="3">
        <v>0</v>
      </c>
      <c r="U141" s="3">
        <v>0</v>
      </c>
    </row>
    <row r="142" spans="1:21" hidden="1" x14ac:dyDescent="0.25">
      <c r="A142" s="3" t="s">
        <v>28</v>
      </c>
      <c r="B142" s="3">
        <v>73</v>
      </c>
      <c r="C142" s="3" t="s">
        <v>102</v>
      </c>
      <c r="D142" s="3"/>
      <c r="E142" s="3" t="s">
        <v>30</v>
      </c>
      <c r="F142" s="3"/>
      <c r="G142" s="3">
        <v>34.380000000000003</v>
      </c>
      <c r="H142" s="3">
        <v>34.380000000000003</v>
      </c>
      <c r="I142" s="3">
        <v>36.08</v>
      </c>
      <c r="J142" s="3">
        <v>37.49</v>
      </c>
      <c r="K142" s="50">
        <v>38.739999999999995</v>
      </c>
      <c r="L142" s="50">
        <v>39.68</v>
      </c>
      <c r="M142" s="50">
        <v>40.47</v>
      </c>
      <c r="N142" s="50">
        <v>41.21</v>
      </c>
      <c r="O142" s="50">
        <v>42.019999999999996</v>
      </c>
      <c r="P142" s="50">
        <v>42.79</v>
      </c>
      <c r="Q142" s="50">
        <v>0</v>
      </c>
      <c r="R142" s="50">
        <v>0</v>
      </c>
      <c r="S142" s="50">
        <v>0</v>
      </c>
      <c r="T142" s="3">
        <v>0</v>
      </c>
      <c r="U142" s="3">
        <v>0</v>
      </c>
    </row>
    <row r="143" spans="1:21" hidden="1" x14ac:dyDescent="0.25">
      <c r="A143" s="3" t="s">
        <v>28</v>
      </c>
      <c r="B143" s="3">
        <v>74</v>
      </c>
      <c r="C143" s="3" t="s">
        <v>103</v>
      </c>
      <c r="D143" s="3"/>
      <c r="E143" s="3" t="s">
        <v>30</v>
      </c>
      <c r="F143" s="3"/>
      <c r="G143" s="3">
        <v>40.200000000000003</v>
      </c>
      <c r="H143" s="3">
        <v>40.200000000000003</v>
      </c>
      <c r="I143" s="3">
        <v>42.29</v>
      </c>
      <c r="J143" s="3">
        <v>44.08</v>
      </c>
      <c r="K143" s="50">
        <v>45.64</v>
      </c>
      <c r="L143" s="50">
        <v>46.79</v>
      </c>
      <c r="M143" s="50">
        <v>47.75</v>
      </c>
      <c r="N143" s="50">
        <v>48.74</v>
      </c>
      <c r="O143" s="50">
        <v>49.71</v>
      </c>
      <c r="P143" s="50">
        <v>50.68</v>
      </c>
      <c r="Q143" s="50">
        <v>0</v>
      </c>
      <c r="R143" s="50">
        <v>0</v>
      </c>
      <c r="S143" s="50">
        <v>0</v>
      </c>
      <c r="T143" s="3">
        <v>0</v>
      </c>
      <c r="U143" s="3">
        <v>0</v>
      </c>
    </row>
    <row r="144" spans="1:21" hidden="1" x14ac:dyDescent="0.25">
      <c r="A144" s="3" t="s">
        <v>28</v>
      </c>
      <c r="B144" s="3">
        <v>75</v>
      </c>
      <c r="C144" s="3" t="s">
        <v>104</v>
      </c>
      <c r="D144" s="3"/>
      <c r="E144" s="3" t="s">
        <v>30</v>
      </c>
      <c r="F144" s="3"/>
      <c r="G144" s="3">
        <v>46.01</v>
      </c>
      <c r="H144" s="3">
        <v>46.01</v>
      </c>
      <c r="I144" s="3">
        <v>48.53</v>
      </c>
      <c r="J144" s="3">
        <v>50.64</v>
      </c>
      <c r="K144" s="50">
        <v>52.52</v>
      </c>
      <c r="L144" s="50">
        <v>53.92</v>
      </c>
      <c r="M144" s="50">
        <v>55.08</v>
      </c>
      <c r="N144" s="50">
        <v>56.23</v>
      </c>
      <c r="O144" s="50">
        <v>57.38</v>
      </c>
      <c r="P144" s="50">
        <v>58.59</v>
      </c>
      <c r="Q144" s="50">
        <v>0</v>
      </c>
      <c r="R144" s="50">
        <v>0</v>
      </c>
      <c r="S144" s="50">
        <v>0</v>
      </c>
      <c r="T144" s="3">
        <v>0</v>
      </c>
      <c r="U144" s="3">
        <v>0</v>
      </c>
    </row>
    <row r="145" spans="1:21" hidden="1" x14ac:dyDescent="0.25">
      <c r="A145" s="3" t="s">
        <v>28</v>
      </c>
      <c r="B145" s="3">
        <v>76</v>
      </c>
      <c r="C145" s="3" t="s">
        <v>105</v>
      </c>
      <c r="D145" s="3"/>
      <c r="E145" s="3" t="s">
        <v>30</v>
      </c>
      <c r="F145" s="3"/>
      <c r="G145" s="3">
        <v>49.69</v>
      </c>
      <c r="H145" s="3">
        <v>49.69</v>
      </c>
      <c r="I145" s="3">
        <v>52.52</v>
      </c>
      <c r="J145" s="3">
        <v>54.83</v>
      </c>
      <c r="K145" s="50">
        <v>56.91</v>
      </c>
      <c r="L145" s="50">
        <v>58.43</v>
      </c>
      <c r="M145" s="50">
        <v>59.74</v>
      </c>
      <c r="N145" s="50">
        <v>60.99</v>
      </c>
      <c r="O145" s="50">
        <v>62.28</v>
      </c>
      <c r="P145" s="50">
        <v>63.58</v>
      </c>
      <c r="Q145" s="50">
        <v>0</v>
      </c>
      <c r="R145" s="50">
        <v>0</v>
      </c>
      <c r="S145" s="50">
        <v>0</v>
      </c>
      <c r="T145" s="3">
        <v>0</v>
      </c>
      <c r="U145" s="3">
        <v>0</v>
      </c>
    </row>
    <row r="146" spans="1:21" hidden="1" x14ac:dyDescent="0.25">
      <c r="A146" s="3" t="s">
        <v>28</v>
      </c>
      <c r="B146" s="3">
        <v>77</v>
      </c>
      <c r="C146" s="3" t="s">
        <v>106</v>
      </c>
      <c r="D146" s="3"/>
      <c r="E146" s="3" t="s">
        <v>30</v>
      </c>
      <c r="F146" s="3"/>
      <c r="G146" s="3">
        <v>46.01</v>
      </c>
      <c r="H146" s="3">
        <v>46.01</v>
      </c>
      <c r="I146" s="3">
        <v>48.53</v>
      </c>
      <c r="J146" s="3">
        <v>50.64</v>
      </c>
      <c r="K146" s="50">
        <v>52.52</v>
      </c>
      <c r="L146" s="50">
        <v>53.92</v>
      </c>
      <c r="M146" s="50">
        <v>55.08</v>
      </c>
      <c r="N146" s="50">
        <v>56.23</v>
      </c>
      <c r="O146" s="50">
        <v>57.38</v>
      </c>
      <c r="P146" s="50">
        <v>58.59</v>
      </c>
      <c r="Q146" s="50">
        <v>0</v>
      </c>
      <c r="R146" s="50">
        <v>0</v>
      </c>
      <c r="S146" s="50">
        <v>0</v>
      </c>
      <c r="T146" s="3">
        <v>0</v>
      </c>
      <c r="U146" s="3">
        <v>0</v>
      </c>
    </row>
    <row r="147" spans="1:21" hidden="1" x14ac:dyDescent="0.25">
      <c r="A147" s="3" t="s">
        <v>28</v>
      </c>
      <c r="B147" s="3">
        <v>78</v>
      </c>
      <c r="C147" s="3" t="s">
        <v>107</v>
      </c>
      <c r="D147" s="3"/>
      <c r="E147" s="3" t="s">
        <v>30</v>
      </c>
      <c r="F147" s="3"/>
      <c r="G147" s="3">
        <v>46.01</v>
      </c>
      <c r="H147" s="3">
        <v>46.01</v>
      </c>
      <c r="I147" s="3">
        <v>48.53</v>
      </c>
      <c r="J147" s="3">
        <v>50.64</v>
      </c>
      <c r="K147" s="50">
        <v>52.52</v>
      </c>
      <c r="L147" s="50">
        <v>53.92</v>
      </c>
      <c r="M147" s="50">
        <v>55.08</v>
      </c>
      <c r="N147" s="50">
        <v>56.23</v>
      </c>
      <c r="O147" s="50">
        <v>57.38</v>
      </c>
      <c r="P147" s="50">
        <v>58.59</v>
      </c>
      <c r="Q147" s="50">
        <v>0</v>
      </c>
      <c r="R147" s="50">
        <v>0</v>
      </c>
      <c r="S147" s="50">
        <v>0</v>
      </c>
      <c r="T147" s="3">
        <v>0</v>
      </c>
      <c r="U147" s="3">
        <v>0</v>
      </c>
    </row>
    <row r="148" spans="1:21" hidden="1" x14ac:dyDescent="0.25">
      <c r="A148" s="3" t="s">
        <v>28</v>
      </c>
      <c r="B148" s="3">
        <v>79</v>
      </c>
      <c r="C148" s="3" t="s">
        <v>108</v>
      </c>
      <c r="D148" s="3"/>
      <c r="E148" s="3" t="s">
        <v>30</v>
      </c>
      <c r="F148" s="3"/>
      <c r="G148" s="3">
        <v>49.69</v>
      </c>
      <c r="H148" s="3">
        <v>49.69</v>
      </c>
      <c r="I148" s="3">
        <v>52.52</v>
      </c>
      <c r="J148" s="3">
        <v>54.83</v>
      </c>
      <c r="K148" s="50">
        <v>56.91</v>
      </c>
      <c r="L148" s="50">
        <v>58.43</v>
      </c>
      <c r="M148" s="50">
        <v>59.74</v>
      </c>
      <c r="N148" s="50">
        <v>60.99</v>
      </c>
      <c r="O148" s="50">
        <v>62.28</v>
      </c>
      <c r="P148" s="50">
        <v>63.58</v>
      </c>
      <c r="Q148" s="50">
        <v>0</v>
      </c>
      <c r="R148" s="50">
        <v>0</v>
      </c>
      <c r="S148" s="50">
        <v>0</v>
      </c>
      <c r="T148" s="3">
        <v>0</v>
      </c>
      <c r="U148" s="3">
        <v>0</v>
      </c>
    </row>
    <row r="149" spans="1:21" hidden="1" x14ac:dyDescent="0.25">
      <c r="A149" s="3" t="s">
        <v>28</v>
      </c>
      <c r="B149" s="3">
        <v>80</v>
      </c>
      <c r="C149" s="3" t="s">
        <v>109</v>
      </c>
      <c r="D149" s="3"/>
      <c r="E149" s="3" t="s">
        <v>30</v>
      </c>
      <c r="F149" s="3"/>
      <c r="G149" s="3">
        <v>49.69</v>
      </c>
      <c r="H149" s="3">
        <v>49.69</v>
      </c>
      <c r="I149" s="3">
        <v>52.52</v>
      </c>
      <c r="J149" s="3">
        <v>54.83</v>
      </c>
      <c r="K149" s="50">
        <v>56.91</v>
      </c>
      <c r="L149" s="50">
        <v>58.43</v>
      </c>
      <c r="M149" s="50">
        <v>59.74</v>
      </c>
      <c r="N149" s="50">
        <v>60.99</v>
      </c>
      <c r="O149" s="50">
        <v>62.28</v>
      </c>
      <c r="P149" s="50">
        <v>63.58</v>
      </c>
      <c r="Q149" s="50">
        <v>0</v>
      </c>
      <c r="R149" s="50">
        <v>0</v>
      </c>
      <c r="S149" s="50">
        <v>0</v>
      </c>
      <c r="T149" s="3">
        <v>0</v>
      </c>
      <c r="U149" s="3">
        <v>0</v>
      </c>
    </row>
    <row r="150" spans="1:21" hidden="1" x14ac:dyDescent="0.25">
      <c r="A150" s="3" t="s">
        <v>28</v>
      </c>
      <c r="B150" s="3">
        <v>81</v>
      </c>
      <c r="C150" s="3" t="s">
        <v>110</v>
      </c>
      <c r="D150" s="3"/>
      <c r="E150" s="3" t="s">
        <v>30</v>
      </c>
      <c r="F150" s="3"/>
      <c r="G150" s="3">
        <v>40.200000000000003</v>
      </c>
      <c r="H150" s="3">
        <v>40.200000000000003</v>
      </c>
      <c r="I150" s="3">
        <v>42.29</v>
      </c>
      <c r="J150" s="3">
        <v>44.08</v>
      </c>
      <c r="K150" s="50">
        <v>45.64</v>
      </c>
      <c r="L150" s="50">
        <v>46.79</v>
      </c>
      <c r="M150" s="50">
        <v>47.75</v>
      </c>
      <c r="N150" s="50">
        <v>48.74</v>
      </c>
      <c r="O150" s="50">
        <v>49.71</v>
      </c>
      <c r="P150" s="50">
        <v>50.68</v>
      </c>
      <c r="Q150" s="50">
        <v>0</v>
      </c>
      <c r="R150" s="50">
        <v>0</v>
      </c>
      <c r="S150" s="50">
        <v>0</v>
      </c>
      <c r="T150" s="3">
        <v>0</v>
      </c>
      <c r="U150" s="3">
        <v>0</v>
      </c>
    </row>
    <row r="151" spans="1:21" hidden="1" x14ac:dyDescent="0.25">
      <c r="A151" s="3" t="s">
        <v>28</v>
      </c>
      <c r="B151" s="3">
        <v>82</v>
      </c>
      <c r="C151" s="3" t="s">
        <v>111</v>
      </c>
      <c r="D151" s="3"/>
      <c r="E151" s="3" t="s">
        <v>30</v>
      </c>
      <c r="F151" s="3"/>
      <c r="G151" s="3">
        <v>40.200000000000003</v>
      </c>
      <c r="H151" s="3">
        <v>40.200000000000003</v>
      </c>
      <c r="I151" s="3">
        <v>42.29</v>
      </c>
      <c r="J151" s="3">
        <v>44.08</v>
      </c>
      <c r="K151" s="50">
        <v>45.64</v>
      </c>
      <c r="L151" s="50">
        <v>46.79</v>
      </c>
      <c r="M151" s="50">
        <v>47.75</v>
      </c>
      <c r="N151" s="50">
        <v>48.74</v>
      </c>
      <c r="O151" s="50">
        <v>49.71</v>
      </c>
      <c r="P151" s="50">
        <v>50.68</v>
      </c>
      <c r="Q151" s="50">
        <v>0</v>
      </c>
      <c r="R151" s="50">
        <v>0</v>
      </c>
      <c r="S151" s="50">
        <v>0</v>
      </c>
      <c r="T151" s="3">
        <v>0</v>
      </c>
      <c r="U151" s="3">
        <v>0</v>
      </c>
    </row>
    <row r="152" spans="1:21" hidden="1" x14ac:dyDescent="0.25">
      <c r="A152" s="3" t="s">
        <v>28</v>
      </c>
      <c r="B152" s="3">
        <v>83</v>
      </c>
      <c r="C152" s="3" t="s">
        <v>112</v>
      </c>
      <c r="D152" s="3"/>
      <c r="E152" s="3" t="s">
        <v>30</v>
      </c>
      <c r="F152" s="3"/>
      <c r="G152" s="3">
        <v>34.380000000000003</v>
      </c>
      <c r="H152" s="3">
        <v>34.380000000000003</v>
      </c>
      <c r="I152" s="3">
        <v>36.08</v>
      </c>
      <c r="J152" s="3">
        <v>37.49</v>
      </c>
      <c r="K152" s="50">
        <v>38.739999999999995</v>
      </c>
      <c r="L152" s="50">
        <v>39.68</v>
      </c>
      <c r="M152" s="50">
        <v>40.47</v>
      </c>
      <c r="N152" s="50">
        <v>41.21</v>
      </c>
      <c r="O152" s="50">
        <v>42.019999999999996</v>
      </c>
      <c r="P152" s="50">
        <v>42.79</v>
      </c>
      <c r="Q152" s="50">
        <v>0</v>
      </c>
      <c r="R152" s="50">
        <v>0</v>
      </c>
      <c r="S152" s="50">
        <v>0</v>
      </c>
      <c r="T152" s="3">
        <v>0</v>
      </c>
      <c r="U152" s="3">
        <v>0</v>
      </c>
    </row>
    <row r="153" spans="1:21" hidden="1" x14ac:dyDescent="0.25">
      <c r="A153" s="3" t="s">
        <v>28</v>
      </c>
      <c r="B153" s="3">
        <v>84</v>
      </c>
      <c r="C153" s="3" t="s">
        <v>113</v>
      </c>
      <c r="D153" s="3"/>
      <c r="E153" s="3" t="s">
        <v>30</v>
      </c>
      <c r="F153" s="3"/>
      <c r="G153" s="3">
        <v>28.6</v>
      </c>
      <c r="H153" s="3">
        <v>28.6</v>
      </c>
      <c r="I153" s="3">
        <v>29.89</v>
      </c>
      <c r="J153" s="3">
        <v>30.93</v>
      </c>
      <c r="K153" s="50">
        <v>31.86</v>
      </c>
      <c r="L153" s="50">
        <v>32.58</v>
      </c>
      <c r="M153" s="50">
        <v>33.159999999999997</v>
      </c>
      <c r="N153" s="50">
        <v>33.730000000000004</v>
      </c>
      <c r="O153" s="50">
        <v>34.33</v>
      </c>
      <c r="P153" s="50">
        <v>34.93</v>
      </c>
      <c r="Q153" s="50">
        <v>0</v>
      </c>
      <c r="R153" s="50">
        <v>0</v>
      </c>
      <c r="S153" s="50">
        <v>0</v>
      </c>
      <c r="T153" s="3">
        <v>0</v>
      </c>
      <c r="U153" s="3">
        <v>0</v>
      </c>
    </row>
    <row r="154" spans="1:21" hidden="1" x14ac:dyDescent="0.25">
      <c r="A154" s="3" t="s">
        <v>28</v>
      </c>
      <c r="B154" s="3">
        <v>85</v>
      </c>
      <c r="C154" s="3" t="s">
        <v>114</v>
      </c>
      <c r="D154" s="3"/>
      <c r="E154" s="3" t="s">
        <v>30</v>
      </c>
      <c r="F154" s="3"/>
      <c r="G154" s="3">
        <v>49.69</v>
      </c>
      <c r="H154" s="3">
        <v>49.69</v>
      </c>
      <c r="I154" s="3">
        <v>52.52</v>
      </c>
      <c r="J154" s="3">
        <v>54.83</v>
      </c>
      <c r="K154" s="50">
        <v>56.91</v>
      </c>
      <c r="L154" s="50">
        <v>58.43</v>
      </c>
      <c r="M154" s="50">
        <v>59.74</v>
      </c>
      <c r="N154" s="50">
        <v>60.99</v>
      </c>
      <c r="O154" s="50">
        <v>62.28</v>
      </c>
      <c r="P154" s="50">
        <v>63.58</v>
      </c>
      <c r="Q154" s="50">
        <v>0</v>
      </c>
      <c r="R154" s="50">
        <v>0</v>
      </c>
      <c r="S154" s="50">
        <v>0</v>
      </c>
      <c r="T154" s="3">
        <v>0</v>
      </c>
      <c r="U154" s="3">
        <v>0</v>
      </c>
    </row>
    <row r="155" spans="1:21" hidden="1" x14ac:dyDescent="0.25">
      <c r="A155" s="3" t="s">
        <v>28</v>
      </c>
      <c r="B155" s="3">
        <v>86</v>
      </c>
      <c r="C155" s="3" t="s">
        <v>115</v>
      </c>
      <c r="D155" s="3"/>
      <c r="E155" s="3" t="s">
        <v>30</v>
      </c>
      <c r="F155" s="3"/>
      <c r="G155" s="3">
        <v>46.01</v>
      </c>
      <c r="H155" s="3">
        <v>46.01</v>
      </c>
      <c r="I155" s="3">
        <v>48.53</v>
      </c>
      <c r="J155" s="3">
        <v>50.64</v>
      </c>
      <c r="K155" s="50">
        <v>52.52</v>
      </c>
      <c r="L155" s="50">
        <v>53.92</v>
      </c>
      <c r="M155" s="50">
        <v>55.08</v>
      </c>
      <c r="N155" s="50">
        <v>56.23</v>
      </c>
      <c r="O155" s="50">
        <v>57.38</v>
      </c>
      <c r="P155" s="50">
        <v>58.59</v>
      </c>
      <c r="Q155" s="50">
        <v>0</v>
      </c>
      <c r="R155" s="50">
        <v>0</v>
      </c>
      <c r="S155" s="50">
        <v>0</v>
      </c>
      <c r="T155" s="3">
        <v>0</v>
      </c>
      <c r="U155" s="3">
        <v>0</v>
      </c>
    </row>
    <row r="156" spans="1:21" hidden="1" x14ac:dyDescent="0.25">
      <c r="A156" s="3" t="s">
        <v>28</v>
      </c>
      <c r="B156" s="3">
        <v>87</v>
      </c>
      <c r="C156" s="3" t="s">
        <v>116</v>
      </c>
      <c r="D156" s="3"/>
      <c r="E156" s="3" t="s">
        <v>30</v>
      </c>
      <c r="F156" s="3"/>
      <c r="G156" s="3">
        <v>46.01</v>
      </c>
      <c r="H156" s="3">
        <v>46.01</v>
      </c>
      <c r="I156" s="3">
        <v>48.53</v>
      </c>
      <c r="J156" s="3">
        <v>50.64</v>
      </c>
      <c r="K156" s="50">
        <v>52.52</v>
      </c>
      <c r="L156" s="50">
        <v>53.92</v>
      </c>
      <c r="M156" s="50">
        <v>55.08</v>
      </c>
      <c r="N156" s="50">
        <v>56.23</v>
      </c>
      <c r="O156" s="50">
        <v>57.38</v>
      </c>
      <c r="P156" s="50">
        <v>58.59</v>
      </c>
      <c r="Q156" s="50">
        <v>0</v>
      </c>
      <c r="R156" s="50">
        <v>0</v>
      </c>
      <c r="S156" s="50">
        <v>0</v>
      </c>
      <c r="T156" s="3">
        <v>0</v>
      </c>
      <c r="U156" s="3">
        <v>0</v>
      </c>
    </row>
    <row r="157" spans="1:21" hidden="1" x14ac:dyDescent="0.25">
      <c r="A157" s="3" t="s">
        <v>28</v>
      </c>
      <c r="B157" s="3">
        <v>88</v>
      </c>
      <c r="C157" s="3" t="s">
        <v>117</v>
      </c>
      <c r="D157" s="3"/>
      <c r="E157" s="3" t="s">
        <v>30</v>
      </c>
      <c r="F157" s="3"/>
      <c r="G157" s="3">
        <v>46.01</v>
      </c>
      <c r="H157" s="3">
        <v>46.01</v>
      </c>
      <c r="I157" s="3">
        <v>48.53</v>
      </c>
      <c r="J157" s="3">
        <v>50.64</v>
      </c>
      <c r="K157" s="50">
        <v>52.52</v>
      </c>
      <c r="L157" s="50">
        <v>53.92</v>
      </c>
      <c r="M157" s="50">
        <v>55.08</v>
      </c>
      <c r="N157" s="50">
        <v>56.23</v>
      </c>
      <c r="O157" s="50">
        <v>57.38</v>
      </c>
      <c r="P157" s="50">
        <v>58.59</v>
      </c>
      <c r="Q157" s="50">
        <v>0</v>
      </c>
      <c r="R157" s="50">
        <v>0</v>
      </c>
      <c r="S157" s="50">
        <v>0</v>
      </c>
      <c r="T157" s="3">
        <v>0</v>
      </c>
      <c r="U157" s="3">
        <v>0</v>
      </c>
    </row>
    <row r="158" spans="1:21" hidden="1" x14ac:dyDescent="0.25">
      <c r="A158" s="3" t="s">
        <v>28</v>
      </c>
      <c r="B158" s="3">
        <v>89</v>
      </c>
      <c r="C158" s="3" t="s">
        <v>118</v>
      </c>
      <c r="D158" s="3"/>
      <c r="E158" s="3" t="s">
        <v>30</v>
      </c>
      <c r="F158" s="3"/>
      <c r="G158" s="3">
        <v>46.01</v>
      </c>
      <c r="H158" s="3">
        <v>46.01</v>
      </c>
      <c r="I158" s="3">
        <v>48.53</v>
      </c>
      <c r="J158" s="3">
        <v>50.64</v>
      </c>
      <c r="K158" s="50">
        <v>52.52</v>
      </c>
      <c r="L158" s="50">
        <v>53.92</v>
      </c>
      <c r="M158" s="50">
        <v>55.08</v>
      </c>
      <c r="N158" s="50">
        <v>56.23</v>
      </c>
      <c r="O158" s="50">
        <v>57.38</v>
      </c>
      <c r="P158" s="50">
        <v>58.59</v>
      </c>
      <c r="Q158" s="50">
        <v>0</v>
      </c>
      <c r="R158" s="50">
        <v>0</v>
      </c>
      <c r="S158" s="50">
        <v>0</v>
      </c>
      <c r="T158" s="3">
        <v>0</v>
      </c>
      <c r="U158" s="3">
        <v>0</v>
      </c>
    </row>
    <row r="159" spans="1:21" hidden="1" x14ac:dyDescent="0.25">
      <c r="A159" s="3" t="s">
        <v>28</v>
      </c>
      <c r="B159" s="3">
        <v>90</v>
      </c>
      <c r="C159" s="3" t="s">
        <v>119</v>
      </c>
      <c r="D159" s="3"/>
      <c r="E159" s="3" t="s">
        <v>30</v>
      </c>
      <c r="F159" s="3"/>
      <c r="G159" s="3">
        <v>46.01</v>
      </c>
      <c r="H159" s="3">
        <v>46.01</v>
      </c>
      <c r="I159" s="3">
        <v>48.53</v>
      </c>
      <c r="J159" s="3">
        <v>50.64</v>
      </c>
      <c r="K159" s="50">
        <v>52.52</v>
      </c>
      <c r="L159" s="50">
        <v>53.92</v>
      </c>
      <c r="M159" s="50">
        <v>55.08</v>
      </c>
      <c r="N159" s="50">
        <v>56.23</v>
      </c>
      <c r="O159" s="50">
        <v>57.38</v>
      </c>
      <c r="P159" s="50">
        <v>58.59</v>
      </c>
      <c r="Q159" s="50">
        <v>0</v>
      </c>
      <c r="R159" s="50">
        <v>0</v>
      </c>
      <c r="S159" s="50">
        <v>0</v>
      </c>
      <c r="T159" s="3">
        <v>0</v>
      </c>
      <c r="U159" s="3">
        <v>0</v>
      </c>
    </row>
    <row r="160" spans="1:21" hidden="1" x14ac:dyDescent="0.25">
      <c r="A160" s="3" t="s">
        <v>28</v>
      </c>
      <c r="B160" s="3">
        <v>91</v>
      </c>
      <c r="C160" s="3" t="s">
        <v>120</v>
      </c>
      <c r="D160" s="3"/>
      <c r="E160" s="3" t="s">
        <v>30</v>
      </c>
      <c r="F160" s="3"/>
      <c r="G160" s="3">
        <v>46.01</v>
      </c>
      <c r="H160" s="3">
        <v>46.01</v>
      </c>
      <c r="I160" s="3">
        <v>48.53</v>
      </c>
      <c r="J160" s="3">
        <v>50.64</v>
      </c>
      <c r="K160" s="50">
        <v>52.52</v>
      </c>
      <c r="L160" s="50">
        <v>53.92</v>
      </c>
      <c r="M160" s="50">
        <v>55.08</v>
      </c>
      <c r="N160" s="50">
        <v>56.23</v>
      </c>
      <c r="O160" s="50">
        <v>57.38</v>
      </c>
      <c r="P160" s="50">
        <v>58.59</v>
      </c>
      <c r="Q160" s="50">
        <v>0</v>
      </c>
      <c r="R160" s="50">
        <v>0</v>
      </c>
      <c r="S160" s="50">
        <v>0</v>
      </c>
      <c r="T160" s="3">
        <v>0</v>
      </c>
      <c r="U160" s="3">
        <v>0</v>
      </c>
    </row>
    <row r="161" spans="1:21" hidden="1" x14ac:dyDescent="0.25">
      <c r="A161" s="3" t="s">
        <v>28</v>
      </c>
      <c r="B161" s="3">
        <v>92</v>
      </c>
      <c r="C161" s="3" t="s">
        <v>121</v>
      </c>
      <c r="D161" s="3"/>
      <c r="E161" s="3" t="s">
        <v>30</v>
      </c>
      <c r="F161" s="3"/>
      <c r="G161" s="3">
        <v>46.01</v>
      </c>
      <c r="H161" s="3">
        <v>46.01</v>
      </c>
      <c r="I161" s="3">
        <v>48.53</v>
      </c>
      <c r="J161" s="3">
        <v>50.64</v>
      </c>
      <c r="K161" s="50">
        <v>52.52</v>
      </c>
      <c r="L161" s="50">
        <v>53.92</v>
      </c>
      <c r="M161" s="50">
        <v>55.08</v>
      </c>
      <c r="N161" s="50">
        <v>56.23</v>
      </c>
      <c r="O161" s="50">
        <v>57.38</v>
      </c>
      <c r="P161" s="50">
        <v>58.59</v>
      </c>
      <c r="Q161" s="50">
        <v>0</v>
      </c>
      <c r="R161" s="50">
        <v>0</v>
      </c>
      <c r="S161" s="50">
        <v>0</v>
      </c>
      <c r="T161" s="3">
        <v>0</v>
      </c>
      <c r="U161" s="3">
        <v>0</v>
      </c>
    </row>
    <row r="162" spans="1:21" hidden="1" x14ac:dyDescent="0.25">
      <c r="A162" s="3" t="s">
        <v>28</v>
      </c>
      <c r="B162" s="3">
        <v>93</v>
      </c>
      <c r="C162" s="3" t="s">
        <v>122</v>
      </c>
      <c r="D162" s="3"/>
      <c r="E162" s="3" t="s">
        <v>30</v>
      </c>
      <c r="F162" s="3"/>
      <c r="G162" s="3">
        <v>46.01</v>
      </c>
      <c r="H162" s="3">
        <v>46.01</v>
      </c>
      <c r="I162" s="3">
        <v>48.53</v>
      </c>
      <c r="J162" s="3">
        <v>50.64</v>
      </c>
      <c r="K162" s="50">
        <v>52.52</v>
      </c>
      <c r="L162" s="50">
        <v>53.92</v>
      </c>
      <c r="M162" s="50">
        <v>55.08</v>
      </c>
      <c r="N162" s="50">
        <v>56.23</v>
      </c>
      <c r="O162" s="50">
        <v>57.38</v>
      </c>
      <c r="P162" s="50">
        <v>58.59</v>
      </c>
      <c r="Q162" s="50">
        <v>0</v>
      </c>
      <c r="R162" s="50">
        <v>0</v>
      </c>
      <c r="S162" s="50">
        <v>0</v>
      </c>
      <c r="T162" s="3">
        <v>0</v>
      </c>
      <c r="U162" s="3">
        <v>0</v>
      </c>
    </row>
    <row r="163" spans="1:21" hidden="1" x14ac:dyDescent="0.25">
      <c r="A163" s="3" t="s">
        <v>28</v>
      </c>
      <c r="B163" s="3">
        <v>94</v>
      </c>
      <c r="C163" s="3" t="s">
        <v>123</v>
      </c>
      <c r="D163" s="3"/>
      <c r="E163" s="3" t="s">
        <v>30</v>
      </c>
      <c r="F163" s="3"/>
      <c r="G163" s="3">
        <v>46.01</v>
      </c>
      <c r="H163" s="3">
        <v>46.01</v>
      </c>
      <c r="I163" s="3">
        <v>48.53</v>
      </c>
      <c r="J163" s="3">
        <v>50.64</v>
      </c>
      <c r="K163" s="50">
        <v>52.52</v>
      </c>
      <c r="L163" s="50">
        <v>53.92</v>
      </c>
      <c r="M163" s="50">
        <v>55.08</v>
      </c>
      <c r="N163" s="50">
        <v>56.23</v>
      </c>
      <c r="O163" s="50">
        <v>57.38</v>
      </c>
      <c r="P163" s="50">
        <v>58.59</v>
      </c>
      <c r="Q163" s="50">
        <v>0</v>
      </c>
      <c r="R163" s="50">
        <v>0</v>
      </c>
      <c r="S163" s="50">
        <v>0</v>
      </c>
      <c r="T163" s="3">
        <v>0</v>
      </c>
      <c r="U163" s="3">
        <v>0</v>
      </c>
    </row>
    <row r="164" spans="1:21" hidden="1" x14ac:dyDescent="0.25">
      <c r="A164" s="3" t="s">
        <v>28</v>
      </c>
      <c r="B164" s="3">
        <v>95</v>
      </c>
      <c r="C164" s="3" t="s">
        <v>124</v>
      </c>
      <c r="D164" s="3"/>
      <c r="E164" s="3" t="s">
        <v>30</v>
      </c>
      <c r="F164" s="3"/>
      <c r="G164" s="3">
        <v>46.01</v>
      </c>
      <c r="H164" s="3">
        <v>46.01</v>
      </c>
      <c r="I164" s="3">
        <v>48.53</v>
      </c>
      <c r="J164" s="3">
        <v>50.64</v>
      </c>
      <c r="K164" s="50">
        <v>52.52</v>
      </c>
      <c r="L164" s="50">
        <v>53.92</v>
      </c>
      <c r="M164" s="50">
        <v>55.08</v>
      </c>
      <c r="N164" s="50">
        <v>56.23</v>
      </c>
      <c r="O164" s="50">
        <v>57.38</v>
      </c>
      <c r="P164" s="50">
        <v>58.59</v>
      </c>
      <c r="Q164" s="50">
        <v>0</v>
      </c>
      <c r="R164" s="50">
        <v>0</v>
      </c>
      <c r="S164" s="50">
        <v>0</v>
      </c>
      <c r="T164" s="3">
        <v>0</v>
      </c>
      <c r="U164" s="3">
        <v>0</v>
      </c>
    </row>
    <row r="165" spans="1:21" hidden="1" x14ac:dyDescent="0.25">
      <c r="A165" s="3" t="s">
        <v>125</v>
      </c>
      <c r="B165" s="3"/>
      <c r="C165" s="3"/>
      <c r="D165" s="3"/>
      <c r="E165" s="3" t="s">
        <v>30</v>
      </c>
      <c r="F165" s="3"/>
      <c r="G165" s="3">
        <v>36.71</v>
      </c>
      <c r="H165" s="3">
        <v>36.71</v>
      </c>
      <c r="I165" s="3">
        <v>38.6</v>
      </c>
      <c r="J165" s="3">
        <v>40.15</v>
      </c>
      <c r="K165" s="50">
        <v>41.510000000000005</v>
      </c>
      <c r="L165" s="50">
        <v>42.54</v>
      </c>
      <c r="M165" s="50">
        <v>43.4</v>
      </c>
      <c r="N165" s="50">
        <v>44.26</v>
      </c>
      <c r="O165" s="50">
        <v>45.12</v>
      </c>
      <c r="P165" s="50">
        <v>45.98</v>
      </c>
      <c r="Q165" s="50">
        <v>0</v>
      </c>
      <c r="R165" s="50">
        <v>0</v>
      </c>
      <c r="S165" s="50">
        <v>0</v>
      </c>
      <c r="T165" s="3">
        <v>0</v>
      </c>
      <c r="U165" s="3">
        <v>0</v>
      </c>
    </row>
    <row r="166" spans="1:21" hidden="1" x14ac:dyDescent="0.25">
      <c r="A166" s="73"/>
      <c r="B166" s="73"/>
      <c r="C166" s="13"/>
    </row>
    <row r="167" spans="1:21" hidden="1" x14ac:dyDescent="0.25">
      <c r="A167" s="12"/>
      <c r="B167" s="12"/>
      <c r="C167" s="13"/>
    </row>
    <row r="168" spans="1:21" hidden="1" x14ac:dyDescent="0.25"/>
    <row r="169" spans="1:21" hidden="1" x14ac:dyDescent="0.25">
      <c r="A169" s="74" t="s">
        <v>132</v>
      </c>
      <c r="B169" s="75"/>
      <c r="C169" s="53" t="s">
        <v>127</v>
      </c>
      <c r="D169" s="53"/>
      <c r="E169" s="53" t="s">
        <v>128</v>
      </c>
      <c r="F169" s="53"/>
    </row>
    <row r="170" spans="1:21" hidden="1" x14ac:dyDescent="0.25">
      <c r="A170" s="73"/>
      <c r="B170" s="73"/>
      <c r="C170" s="53">
        <v>6</v>
      </c>
      <c r="D170" s="53"/>
      <c r="E170" s="54">
        <v>-0.05</v>
      </c>
      <c r="F170" s="54"/>
      <c r="G170" s="14"/>
    </row>
    <row r="171" spans="1:21" hidden="1" x14ac:dyDescent="0.25">
      <c r="C171" s="53">
        <v>12</v>
      </c>
      <c r="D171" s="53"/>
      <c r="E171" s="54">
        <v>-0.06</v>
      </c>
      <c r="F171" s="54"/>
    </row>
    <row r="172" spans="1:21" hidden="1" x14ac:dyDescent="0.25">
      <c r="C172" s="53">
        <v>18</v>
      </c>
      <c r="D172" s="53"/>
      <c r="E172" s="54">
        <v>-7.0000000000000007E-2</v>
      </c>
      <c r="F172" s="54"/>
    </row>
    <row r="173" spans="1:21" hidden="1" x14ac:dyDescent="0.25">
      <c r="C173" s="53">
        <v>24</v>
      </c>
      <c r="D173" s="53"/>
      <c r="E173" s="54">
        <v>-0.08</v>
      </c>
      <c r="F173" s="54"/>
    </row>
    <row r="174" spans="1:21" hidden="1" x14ac:dyDescent="0.25">
      <c r="C174" s="53">
        <v>30</v>
      </c>
      <c r="D174" s="53"/>
      <c r="E174" s="54">
        <v>-0.09</v>
      </c>
      <c r="F174" s="54"/>
    </row>
    <row r="175" spans="1:21" hidden="1" x14ac:dyDescent="0.25">
      <c r="C175" s="53">
        <v>36</v>
      </c>
      <c r="D175" s="53"/>
      <c r="E175" s="54">
        <v>-0.1</v>
      </c>
      <c r="F175" s="54"/>
    </row>
    <row r="176" spans="1:21" hidden="1" x14ac:dyDescent="0.25">
      <c r="C176" s="53">
        <v>42</v>
      </c>
      <c r="D176" s="53"/>
      <c r="E176" s="54">
        <v>-0.11</v>
      </c>
      <c r="F176" s="54"/>
    </row>
    <row r="177" spans="3:6" hidden="1" x14ac:dyDescent="0.25">
      <c r="C177" s="53">
        <v>48</v>
      </c>
      <c r="D177" s="53"/>
      <c r="E177" s="54">
        <v>-0.12</v>
      </c>
      <c r="F177" s="54"/>
    </row>
    <row r="178" spans="3:6" hidden="1" x14ac:dyDescent="0.25">
      <c r="C178" s="53">
        <v>54</v>
      </c>
      <c r="D178" s="53"/>
      <c r="E178" s="54">
        <v>-0.13</v>
      </c>
      <c r="F178" s="54"/>
    </row>
    <row r="179" spans="3:6" hidden="1" x14ac:dyDescent="0.25">
      <c r="C179" s="53">
        <v>60</v>
      </c>
      <c r="D179" s="53"/>
      <c r="E179" s="54">
        <v>-0.14000000000000001</v>
      </c>
      <c r="F179" s="54"/>
    </row>
    <row r="180" spans="3:6" ht="0.75" hidden="1" x14ac:dyDescent="0.25"/>
    <row r="181" spans="3:6" ht="23.25" hidden="1" x14ac:dyDescent="0.25"/>
  </sheetData>
  <sheetProtection algorithmName="SHA-512" hashValue="cyMlGvLoLd6fkaYNMwP8LZZqa/d4d7Q8+q8OjObyB4L+122LgsSf+H+W97aN/qLQzS17SRd4je6u6NWDGOnRGA==" saltValue="KvGPYS/teeDa0FkyC50sMQ==" spinCount="100000" sheet="1" objects="1" scenarios="1"/>
  <protectedRanges>
    <protectedRange sqref="A9:F14 D36 H19:H30" name="Plage1"/>
  </protectedRanges>
  <mergeCells count="78">
    <mergeCell ref="J29:K29"/>
    <mergeCell ref="J30:K30"/>
    <mergeCell ref="J18:K18"/>
    <mergeCell ref="J19:K19"/>
    <mergeCell ref="A24:E24"/>
    <mergeCell ref="J24:K24"/>
    <mergeCell ref="J27:K27"/>
    <mergeCell ref="J28:K28"/>
    <mergeCell ref="A27:E27"/>
    <mergeCell ref="A28:E28"/>
    <mergeCell ref="A41:K47"/>
    <mergeCell ref="C171:D171"/>
    <mergeCell ref="E171:F171"/>
    <mergeCell ref="J20:K20"/>
    <mergeCell ref="J21:K21"/>
    <mergeCell ref="J22:K22"/>
    <mergeCell ref="J23:K23"/>
    <mergeCell ref="J25:K25"/>
    <mergeCell ref="J26:K26"/>
    <mergeCell ref="H36:K36"/>
    <mergeCell ref="J32:K32"/>
    <mergeCell ref="H38:L38"/>
    <mergeCell ref="G33:H34"/>
    <mergeCell ref="H37:K37"/>
    <mergeCell ref="A29:E29"/>
    <mergeCell ref="A30:E30"/>
    <mergeCell ref="E172:F172"/>
    <mergeCell ref="J52:L52"/>
    <mergeCell ref="J49:L49"/>
    <mergeCell ref="J50:L50"/>
    <mergeCell ref="J51:L51"/>
    <mergeCell ref="J56:L56"/>
    <mergeCell ref="A53:L54"/>
    <mergeCell ref="C173:D173"/>
    <mergeCell ref="E173:F173"/>
    <mergeCell ref="H48:I48"/>
    <mergeCell ref="A166:B166"/>
    <mergeCell ref="C170:D170"/>
    <mergeCell ref="E170:F170"/>
    <mergeCell ref="A170:B170"/>
    <mergeCell ref="A169:B169"/>
    <mergeCell ref="A66:B66"/>
    <mergeCell ref="C169:D169"/>
    <mergeCell ref="E169:F169"/>
    <mergeCell ref="A52:D52"/>
    <mergeCell ref="A50:D50"/>
    <mergeCell ref="A51:D51"/>
    <mergeCell ref="A56:D56"/>
    <mergeCell ref="C172:D172"/>
    <mergeCell ref="H8:L8"/>
    <mergeCell ref="H9:K9"/>
    <mergeCell ref="H10:K10"/>
    <mergeCell ref="H12:K12"/>
    <mergeCell ref="H11:K11"/>
    <mergeCell ref="A8:D8"/>
    <mergeCell ref="A18:E18"/>
    <mergeCell ref="A9:F14"/>
    <mergeCell ref="A1:F5"/>
    <mergeCell ref="A36:C36"/>
    <mergeCell ref="A25:E25"/>
    <mergeCell ref="A26:E26"/>
    <mergeCell ref="A20:E20"/>
    <mergeCell ref="A21:E21"/>
    <mergeCell ref="A22:E22"/>
    <mergeCell ref="A23:E23"/>
    <mergeCell ref="A19:E19"/>
    <mergeCell ref="C179:D179"/>
    <mergeCell ref="E174:F174"/>
    <mergeCell ref="E175:F175"/>
    <mergeCell ref="E176:F176"/>
    <mergeCell ref="E177:F177"/>
    <mergeCell ref="E178:F178"/>
    <mergeCell ref="E179:F179"/>
    <mergeCell ref="C174:D174"/>
    <mergeCell ref="C175:D175"/>
    <mergeCell ref="C176:D176"/>
    <mergeCell ref="C177:D177"/>
    <mergeCell ref="C178:D178"/>
  </mergeCells>
  <phoneticPr fontId="13" type="noConversion"/>
  <printOptions horizontalCentered="1" verticalCentered="1"/>
  <pageMargins left="0.39370078740157483" right="0.39370078740157483" top="0.39370078740157483" bottom="0.39370078740157483" header="0" footer="0"/>
  <pageSetup paperSize="9" scale="7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3</vt:i4>
      </vt:variant>
    </vt:vector>
  </HeadingPairs>
  <TitlesOfParts>
    <vt:vector size="4" baseType="lpstr">
      <vt:lpstr>Debitoor Invoice Template</vt:lpstr>
      <vt:lpstr>QTEBOUT</vt:lpstr>
      <vt:lpstr>TEST</vt:lpstr>
      <vt:lpstr>'Debitoor Invoice Template'!Zone_d_impression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Sasha Bondereva</dc:creator>
  <cp:lastModifiedBy>office</cp:lastModifiedBy>
  <cp:lastPrinted>2024-01-30T09:32:51Z</cp:lastPrinted>
  <dcterms:created xsi:type="dcterms:W3CDTF">2014-07-01T13:35:04Z</dcterms:created>
  <dcterms:modified xsi:type="dcterms:W3CDTF">2025-10-10T07:24:55Z</dcterms:modified>
</cp:coreProperties>
</file>